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29(毎週入力）\"/>
    </mc:Choice>
  </mc:AlternateContent>
  <bookViews>
    <workbookView xWindow="5910" yWindow="225" windowWidth="10740" windowHeight="7500" activeTab="1"/>
  </bookViews>
  <sheets>
    <sheet name="Ｈ29（集計）" sheetId="1" r:id="rId1"/>
    <sheet name="H2９(月別)" sheetId="2" r:id="rId2"/>
    <sheet name="H29加工品目" sheetId="3" r:id="rId3"/>
  </sheets>
  <definedNames>
    <definedName name="_xlnm.Print_Area" localSheetId="1">'H2９(月別)'!$A$1:$W$231</definedName>
    <definedName name="_xlnm.Print_Titles" localSheetId="2">H29加工品目!$1:$3</definedName>
  </definedNames>
  <calcPr calcId="152511"/>
</workbook>
</file>

<file path=xl/calcChain.xml><?xml version="1.0" encoding="utf-8"?>
<calcChain xmlns="http://schemas.openxmlformats.org/spreadsheetml/2006/main">
  <c r="F226" i="2" l="1"/>
  <c r="V224" i="2" l="1"/>
  <c r="U224" i="2"/>
  <c r="T224" i="2"/>
  <c r="S224" i="2"/>
  <c r="R224" i="2"/>
  <c r="M224" i="2"/>
  <c r="G224" i="2"/>
  <c r="W224" i="2" l="1"/>
  <c r="V221" i="2"/>
  <c r="U221" i="2"/>
  <c r="T221" i="2"/>
  <c r="S221" i="2"/>
  <c r="W221" i="2" s="1"/>
  <c r="R221" i="2"/>
  <c r="M221" i="2"/>
  <c r="G221" i="2"/>
  <c r="V220" i="2"/>
  <c r="U220" i="2"/>
  <c r="T220" i="2"/>
  <c r="S220" i="2"/>
  <c r="R220" i="2"/>
  <c r="M220" i="2"/>
  <c r="G220" i="2"/>
  <c r="V219" i="2"/>
  <c r="U219" i="2"/>
  <c r="T219" i="2"/>
  <c r="S219" i="2"/>
  <c r="R219" i="2"/>
  <c r="M219" i="2"/>
  <c r="G219" i="2"/>
  <c r="W220" i="2" l="1"/>
  <c r="W219" i="2"/>
  <c r="S196" i="2"/>
  <c r="T196" i="2"/>
  <c r="U196" i="2"/>
  <c r="V196" i="2"/>
  <c r="S197" i="2"/>
  <c r="T197" i="2"/>
  <c r="U197" i="2"/>
  <c r="V197" i="2"/>
  <c r="S198" i="2"/>
  <c r="T198" i="2"/>
  <c r="U198" i="2"/>
  <c r="V198" i="2"/>
  <c r="S199" i="2"/>
  <c r="T199" i="2"/>
  <c r="U199" i="2"/>
  <c r="V199" i="2"/>
  <c r="R196" i="2"/>
  <c r="R197" i="2"/>
  <c r="R198" i="2"/>
  <c r="R199" i="2"/>
  <c r="M196" i="2"/>
  <c r="M197" i="2"/>
  <c r="M198" i="2"/>
  <c r="M199" i="2"/>
  <c r="G196" i="2"/>
  <c r="G197" i="2"/>
  <c r="G198" i="2"/>
  <c r="G199" i="2"/>
  <c r="S200" i="2"/>
  <c r="T200" i="2"/>
  <c r="U200" i="2"/>
  <c r="V200" i="2"/>
  <c r="S201" i="2"/>
  <c r="T201" i="2"/>
  <c r="U201" i="2"/>
  <c r="V201" i="2"/>
  <c r="S202" i="2"/>
  <c r="T202" i="2"/>
  <c r="U202" i="2"/>
  <c r="V202" i="2"/>
  <c r="R200" i="2"/>
  <c r="R201" i="2"/>
  <c r="R202" i="2"/>
  <c r="M200" i="2"/>
  <c r="M201" i="2"/>
  <c r="M202" i="2"/>
  <c r="G200" i="2"/>
  <c r="G201" i="2"/>
  <c r="G202" i="2"/>
  <c r="C179" i="2"/>
  <c r="D15" i="1" s="1"/>
  <c r="C162" i="2"/>
  <c r="C131" i="2"/>
  <c r="D13" i="1" s="1"/>
  <c r="C102" i="2"/>
  <c r="O94" i="3"/>
  <c r="M157" i="2"/>
  <c r="S157" i="2"/>
  <c r="T157" i="2"/>
  <c r="U157" i="2"/>
  <c r="V157" i="2"/>
  <c r="S158" i="2"/>
  <c r="T158" i="2"/>
  <c r="U158" i="2"/>
  <c r="V158" i="2"/>
  <c r="S159" i="2"/>
  <c r="W159" i="2" s="1"/>
  <c r="T159" i="2"/>
  <c r="U159" i="2"/>
  <c r="V159" i="2"/>
  <c r="S160" i="2"/>
  <c r="T160" i="2"/>
  <c r="U160" i="2"/>
  <c r="V160" i="2"/>
  <c r="R157" i="2"/>
  <c r="R158" i="2"/>
  <c r="R159" i="2"/>
  <c r="R160" i="2"/>
  <c r="R161" i="2"/>
  <c r="M159" i="2"/>
  <c r="M160" i="2"/>
  <c r="G157" i="2"/>
  <c r="G158" i="2"/>
  <c r="G159" i="2"/>
  <c r="G160" i="2"/>
  <c r="O4" i="3"/>
  <c r="O5" i="3"/>
  <c r="O6" i="3"/>
  <c r="O7" i="3"/>
  <c r="O125" i="3" s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G6" i="2"/>
  <c r="M6" i="2"/>
  <c r="R6" i="2"/>
  <c r="S6" i="2"/>
  <c r="W6" i="2" s="1"/>
  <c r="T6" i="2"/>
  <c r="U6" i="2"/>
  <c r="U17" i="2" s="1"/>
  <c r="V6" i="2"/>
  <c r="G7" i="2"/>
  <c r="M7" i="2"/>
  <c r="R7" i="2"/>
  <c r="S7" i="2"/>
  <c r="T7" i="2"/>
  <c r="U7" i="2"/>
  <c r="V7" i="2"/>
  <c r="G8" i="2"/>
  <c r="M8" i="2"/>
  <c r="R8" i="2"/>
  <c r="S8" i="2"/>
  <c r="T8" i="2"/>
  <c r="U8" i="2"/>
  <c r="V8" i="2"/>
  <c r="G9" i="2"/>
  <c r="M9" i="2"/>
  <c r="R9" i="2"/>
  <c r="S9" i="2"/>
  <c r="T9" i="2"/>
  <c r="U9" i="2"/>
  <c r="V9" i="2"/>
  <c r="G10" i="2"/>
  <c r="M10" i="2"/>
  <c r="R10" i="2"/>
  <c r="S10" i="2"/>
  <c r="T10" i="2"/>
  <c r="U10" i="2"/>
  <c r="W10" i="2" s="1"/>
  <c r="V10" i="2"/>
  <c r="G11" i="2"/>
  <c r="M11" i="2"/>
  <c r="R11" i="2"/>
  <c r="S11" i="2"/>
  <c r="T11" i="2"/>
  <c r="U11" i="2"/>
  <c r="V11" i="2"/>
  <c r="G12" i="2"/>
  <c r="M12" i="2"/>
  <c r="R12" i="2"/>
  <c r="S12" i="2"/>
  <c r="T12" i="2"/>
  <c r="U12" i="2"/>
  <c r="V12" i="2"/>
  <c r="G13" i="2"/>
  <c r="M13" i="2"/>
  <c r="R13" i="2"/>
  <c r="S13" i="2"/>
  <c r="T13" i="2"/>
  <c r="U13" i="2"/>
  <c r="V13" i="2"/>
  <c r="G14" i="2"/>
  <c r="M14" i="2"/>
  <c r="R14" i="2"/>
  <c r="S14" i="2"/>
  <c r="W14" i="2" s="1"/>
  <c r="T14" i="2"/>
  <c r="U14" i="2"/>
  <c r="V14" i="2"/>
  <c r="G15" i="2"/>
  <c r="M15" i="2"/>
  <c r="R15" i="2"/>
  <c r="S15" i="2"/>
  <c r="T15" i="2"/>
  <c r="U15" i="2"/>
  <c r="V15" i="2"/>
  <c r="G16" i="2"/>
  <c r="M16" i="2"/>
  <c r="R16" i="2"/>
  <c r="S16" i="2"/>
  <c r="T16" i="2"/>
  <c r="U16" i="2"/>
  <c r="W16" i="2" s="1"/>
  <c r="V16" i="2"/>
  <c r="B17" i="2"/>
  <c r="C17" i="2"/>
  <c r="E17" i="2"/>
  <c r="F17" i="2"/>
  <c r="H17" i="2"/>
  <c r="G6" i="1" s="1"/>
  <c r="I17" i="2"/>
  <c r="H6" i="1" s="1"/>
  <c r="J17" i="2"/>
  <c r="K17" i="2"/>
  <c r="J6" i="1" s="1"/>
  <c r="L17" i="2"/>
  <c r="N17" i="2"/>
  <c r="O17" i="2"/>
  <c r="P17" i="2"/>
  <c r="Q17" i="2"/>
  <c r="P6" i="1" s="1"/>
  <c r="P18" i="1" s="1"/>
  <c r="G22" i="2"/>
  <c r="M22" i="2"/>
  <c r="R22" i="2"/>
  <c r="S22" i="2"/>
  <c r="T22" i="2"/>
  <c r="U22" i="2"/>
  <c r="U29" i="2" s="1"/>
  <c r="V22" i="2"/>
  <c r="G23" i="2"/>
  <c r="M23" i="2"/>
  <c r="R23" i="2"/>
  <c r="S23" i="2"/>
  <c r="T23" i="2"/>
  <c r="W23" i="2" s="1"/>
  <c r="U23" i="2"/>
  <c r="V23" i="2"/>
  <c r="G24" i="2"/>
  <c r="M24" i="2"/>
  <c r="R24" i="2"/>
  <c r="S24" i="2"/>
  <c r="W24" i="2" s="1"/>
  <c r="T24" i="2"/>
  <c r="U24" i="2"/>
  <c r="V24" i="2"/>
  <c r="G25" i="2"/>
  <c r="M25" i="2"/>
  <c r="R25" i="2"/>
  <c r="S25" i="2"/>
  <c r="T25" i="2"/>
  <c r="U25" i="2"/>
  <c r="V25" i="2"/>
  <c r="G26" i="2"/>
  <c r="M26" i="2"/>
  <c r="R26" i="2"/>
  <c r="S26" i="2"/>
  <c r="T26" i="2"/>
  <c r="U26" i="2"/>
  <c r="V26" i="2"/>
  <c r="G27" i="2"/>
  <c r="M27" i="2"/>
  <c r="R27" i="2"/>
  <c r="S27" i="2"/>
  <c r="T27" i="2"/>
  <c r="U27" i="2"/>
  <c r="V27" i="2"/>
  <c r="G28" i="2"/>
  <c r="M28" i="2"/>
  <c r="R28" i="2"/>
  <c r="S28" i="2"/>
  <c r="W28" i="2" s="1"/>
  <c r="T28" i="2"/>
  <c r="U28" i="2"/>
  <c r="V28" i="2"/>
  <c r="B29" i="2"/>
  <c r="C7" i="1" s="1"/>
  <c r="C29" i="2"/>
  <c r="D7" i="1" s="1"/>
  <c r="E29" i="2"/>
  <c r="E7" i="1" s="1"/>
  <c r="F29" i="2"/>
  <c r="H29" i="2"/>
  <c r="G7" i="1" s="1"/>
  <c r="I29" i="2"/>
  <c r="J29" i="2"/>
  <c r="K29" i="2"/>
  <c r="L29" i="2"/>
  <c r="K7" i="1" s="1"/>
  <c r="N29" i="2"/>
  <c r="O29" i="2"/>
  <c r="N7" i="1" s="1"/>
  <c r="P29" i="2"/>
  <c r="Q29" i="2"/>
  <c r="P7" i="1" s="1"/>
  <c r="G34" i="2"/>
  <c r="M34" i="2"/>
  <c r="R34" i="2"/>
  <c r="S34" i="2"/>
  <c r="W34" i="2" s="1"/>
  <c r="T34" i="2"/>
  <c r="U34" i="2"/>
  <c r="V34" i="2"/>
  <c r="G35" i="2"/>
  <c r="M35" i="2"/>
  <c r="R35" i="2"/>
  <c r="S35" i="2"/>
  <c r="T35" i="2"/>
  <c r="U35" i="2"/>
  <c r="V35" i="2"/>
  <c r="G36" i="2"/>
  <c r="M36" i="2"/>
  <c r="R36" i="2"/>
  <c r="S36" i="2"/>
  <c r="T36" i="2"/>
  <c r="U36" i="2"/>
  <c r="U46" i="2" s="1"/>
  <c r="V36" i="2"/>
  <c r="G37" i="2"/>
  <c r="M37" i="2"/>
  <c r="R37" i="2"/>
  <c r="S37" i="2"/>
  <c r="T37" i="2"/>
  <c r="U37" i="2"/>
  <c r="V37" i="2"/>
  <c r="G38" i="2"/>
  <c r="M38" i="2"/>
  <c r="R38" i="2"/>
  <c r="S38" i="2"/>
  <c r="T38" i="2"/>
  <c r="U38" i="2"/>
  <c r="V38" i="2"/>
  <c r="G39" i="2"/>
  <c r="M39" i="2"/>
  <c r="R39" i="2"/>
  <c r="S39" i="2"/>
  <c r="T39" i="2"/>
  <c r="U39" i="2"/>
  <c r="V39" i="2"/>
  <c r="G40" i="2"/>
  <c r="M40" i="2"/>
  <c r="R40" i="2"/>
  <c r="S40" i="2"/>
  <c r="T40" i="2"/>
  <c r="U40" i="2"/>
  <c r="V40" i="2"/>
  <c r="G41" i="2"/>
  <c r="M41" i="2"/>
  <c r="R41" i="2"/>
  <c r="S41" i="2"/>
  <c r="T41" i="2"/>
  <c r="U41" i="2"/>
  <c r="V41" i="2"/>
  <c r="G42" i="2"/>
  <c r="M42" i="2"/>
  <c r="R42" i="2"/>
  <c r="S42" i="2"/>
  <c r="T42" i="2"/>
  <c r="U42" i="2"/>
  <c r="W42" i="2" s="1"/>
  <c r="V42" i="2"/>
  <c r="G43" i="2"/>
  <c r="M43" i="2"/>
  <c r="R43" i="2"/>
  <c r="S43" i="2"/>
  <c r="T43" i="2"/>
  <c r="U43" i="2"/>
  <c r="V43" i="2"/>
  <c r="G44" i="2"/>
  <c r="M44" i="2"/>
  <c r="R44" i="2"/>
  <c r="S44" i="2"/>
  <c r="W44" i="2" s="1"/>
  <c r="T44" i="2"/>
  <c r="U44" i="2"/>
  <c r="V44" i="2"/>
  <c r="G45" i="2"/>
  <c r="M45" i="2"/>
  <c r="R45" i="2"/>
  <c r="S45" i="2"/>
  <c r="T45" i="2"/>
  <c r="U45" i="2"/>
  <c r="V45" i="2"/>
  <c r="B46" i="2"/>
  <c r="C46" i="2"/>
  <c r="D8" i="1" s="1"/>
  <c r="E46" i="2"/>
  <c r="F46" i="2"/>
  <c r="H46" i="2"/>
  <c r="I46" i="2"/>
  <c r="H8" i="1" s="1"/>
  <c r="J46" i="2"/>
  <c r="K46" i="2"/>
  <c r="J8" i="1" s="1"/>
  <c r="L8" i="1" s="1"/>
  <c r="L46" i="2"/>
  <c r="N46" i="2"/>
  <c r="M8" i="1" s="1"/>
  <c r="Q8" i="1" s="1"/>
  <c r="O46" i="2"/>
  <c r="P46" i="2"/>
  <c r="O8" i="1" s="1"/>
  <c r="Q46" i="2"/>
  <c r="G51" i="2"/>
  <c r="M51" i="2"/>
  <c r="R51" i="2"/>
  <c r="S51" i="2"/>
  <c r="T51" i="2"/>
  <c r="U51" i="2"/>
  <c r="V51" i="2"/>
  <c r="G52" i="2"/>
  <c r="M52" i="2"/>
  <c r="M57" i="2" s="1"/>
  <c r="L9" i="1" s="1"/>
  <c r="R52" i="2"/>
  <c r="S52" i="2"/>
  <c r="T52" i="2"/>
  <c r="U52" i="2"/>
  <c r="V52" i="2"/>
  <c r="G53" i="2"/>
  <c r="M53" i="2"/>
  <c r="R53" i="2"/>
  <c r="S53" i="2"/>
  <c r="T53" i="2"/>
  <c r="U53" i="2"/>
  <c r="V53" i="2"/>
  <c r="G54" i="2"/>
  <c r="M54" i="2"/>
  <c r="R54" i="2"/>
  <c r="S54" i="2"/>
  <c r="T54" i="2"/>
  <c r="U54" i="2"/>
  <c r="V54" i="2"/>
  <c r="G55" i="2"/>
  <c r="M55" i="2"/>
  <c r="R55" i="2"/>
  <c r="S55" i="2"/>
  <c r="T55" i="2"/>
  <c r="U55" i="2"/>
  <c r="V55" i="2"/>
  <c r="G56" i="2"/>
  <c r="M56" i="2"/>
  <c r="R56" i="2"/>
  <c r="S56" i="2"/>
  <c r="T56" i="2"/>
  <c r="U56" i="2"/>
  <c r="V56" i="2"/>
  <c r="B57" i="2"/>
  <c r="C9" i="1" s="1"/>
  <c r="C57" i="2"/>
  <c r="D9" i="1" s="1"/>
  <c r="E57" i="2"/>
  <c r="E9" i="1" s="1"/>
  <c r="F57" i="2"/>
  <c r="H57" i="2"/>
  <c r="G9" i="1" s="1"/>
  <c r="I57" i="2"/>
  <c r="J57" i="2"/>
  <c r="I9" i="1" s="1"/>
  <c r="K57" i="2"/>
  <c r="L57" i="2"/>
  <c r="K9" i="1" s="1"/>
  <c r="N57" i="2"/>
  <c r="O57" i="2"/>
  <c r="N9" i="1" s="1"/>
  <c r="P57" i="2"/>
  <c r="Q57" i="2"/>
  <c r="P9" i="1" s="1"/>
  <c r="G63" i="2"/>
  <c r="M63" i="2"/>
  <c r="M69" i="2" s="1"/>
  <c r="L10" i="1" s="1"/>
  <c r="R63" i="2"/>
  <c r="S63" i="2"/>
  <c r="T63" i="2"/>
  <c r="U63" i="2"/>
  <c r="V63" i="2"/>
  <c r="G64" i="2"/>
  <c r="M64" i="2"/>
  <c r="R64" i="2"/>
  <c r="S64" i="2"/>
  <c r="T64" i="2"/>
  <c r="T69" i="2" s="1"/>
  <c r="U64" i="2"/>
  <c r="V64" i="2"/>
  <c r="G65" i="2"/>
  <c r="M65" i="2"/>
  <c r="R65" i="2"/>
  <c r="S65" i="2"/>
  <c r="W65" i="2" s="1"/>
  <c r="T65" i="2"/>
  <c r="U65" i="2"/>
  <c r="V65" i="2"/>
  <c r="G66" i="2"/>
  <c r="M66" i="2"/>
  <c r="R66" i="2"/>
  <c r="S66" i="2"/>
  <c r="W66" i="2" s="1"/>
  <c r="T66" i="2"/>
  <c r="U66" i="2"/>
  <c r="V66" i="2"/>
  <c r="G67" i="2"/>
  <c r="M67" i="2"/>
  <c r="R67" i="2"/>
  <c r="R69" i="2" s="1"/>
  <c r="Q10" i="1" s="1"/>
  <c r="S67" i="2"/>
  <c r="T67" i="2"/>
  <c r="U67" i="2"/>
  <c r="V67" i="2"/>
  <c r="G68" i="2"/>
  <c r="M68" i="2"/>
  <c r="R68" i="2"/>
  <c r="S68" i="2"/>
  <c r="T68" i="2"/>
  <c r="U68" i="2"/>
  <c r="V68" i="2"/>
  <c r="B69" i="2"/>
  <c r="C10" i="1" s="1"/>
  <c r="C69" i="2"/>
  <c r="D10" i="1" s="1"/>
  <c r="E69" i="2"/>
  <c r="F69" i="2"/>
  <c r="H69" i="2"/>
  <c r="G10" i="1" s="1"/>
  <c r="I69" i="2"/>
  <c r="J69" i="2"/>
  <c r="I10" i="1" s="1"/>
  <c r="K69" i="2"/>
  <c r="L69" i="2"/>
  <c r="K10" i="1" s="1"/>
  <c r="N69" i="2"/>
  <c r="O69" i="2"/>
  <c r="N10" i="1" s="1"/>
  <c r="P69" i="2"/>
  <c r="Q69" i="2"/>
  <c r="P10" i="1" s="1"/>
  <c r="G74" i="2"/>
  <c r="M74" i="2"/>
  <c r="R74" i="2"/>
  <c r="S74" i="2"/>
  <c r="S81" i="2" s="1"/>
  <c r="T74" i="2"/>
  <c r="U74" i="2"/>
  <c r="V74" i="2"/>
  <c r="G75" i="2"/>
  <c r="M75" i="2"/>
  <c r="R75" i="2"/>
  <c r="R81" i="2" s="1"/>
  <c r="Q11" i="1" s="1"/>
  <c r="S75" i="2"/>
  <c r="T75" i="2"/>
  <c r="W75" i="2" s="1"/>
  <c r="U75" i="2"/>
  <c r="V75" i="2"/>
  <c r="G76" i="2"/>
  <c r="M76" i="2"/>
  <c r="M81" i="2" s="1"/>
  <c r="L11" i="1" s="1"/>
  <c r="R76" i="2"/>
  <c r="S76" i="2"/>
  <c r="T76" i="2"/>
  <c r="U76" i="2"/>
  <c r="V76" i="2"/>
  <c r="G77" i="2"/>
  <c r="M77" i="2"/>
  <c r="R77" i="2"/>
  <c r="S77" i="2"/>
  <c r="T77" i="2"/>
  <c r="U77" i="2"/>
  <c r="V77" i="2"/>
  <c r="G78" i="2"/>
  <c r="M78" i="2"/>
  <c r="R78" i="2"/>
  <c r="S78" i="2"/>
  <c r="T78" i="2"/>
  <c r="U78" i="2"/>
  <c r="V78" i="2"/>
  <c r="G79" i="2"/>
  <c r="M79" i="2"/>
  <c r="R79" i="2"/>
  <c r="S79" i="2"/>
  <c r="T79" i="2"/>
  <c r="U79" i="2"/>
  <c r="V79" i="2"/>
  <c r="G80" i="2"/>
  <c r="M80" i="2"/>
  <c r="R80" i="2"/>
  <c r="S80" i="2"/>
  <c r="T80" i="2"/>
  <c r="U80" i="2"/>
  <c r="V80" i="2"/>
  <c r="B81" i="2"/>
  <c r="C81" i="2"/>
  <c r="D11" i="1" s="1"/>
  <c r="E81" i="2"/>
  <c r="F81" i="2"/>
  <c r="H81" i="2"/>
  <c r="G11" i="1" s="1"/>
  <c r="I81" i="2"/>
  <c r="J81" i="2"/>
  <c r="K81" i="2"/>
  <c r="L81" i="2"/>
  <c r="K11" i="1" s="1"/>
  <c r="N81" i="2"/>
  <c r="O81" i="2"/>
  <c r="N11" i="1" s="1"/>
  <c r="S11" i="1" s="1"/>
  <c r="P81" i="2"/>
  <c r="Q81" i="2"/>
  <c r="G86" i="2"/>
  <c r="M86" i="2"/>
  <c r="R86" i="2"/>
  <c r="R102" i="2" s="1"/>
  <c r="S86" i="2"/>
  <c r="T86" i="2"/>
  <c r="U86" i="2"/>
  <c r="V86" i="2"/>
  <c r="V102" i="2" s="1"/>
  <c r="G87" i="2"/>
  <c r="M87" i="2"/>
  <c r="M102" i="2" s="1"/>
  <c r="R87" i="2"/>
  <c r="S87" i="2"/>
  <c r="T87" i="2"/>
  <c r="U87" i="2"/>
  <c r="V87" i="2"/>
  <c r="G88" i="2"/>
  <c r="M88" i="2"/>
  <c r="R88" i="2"/>
  <c r="S88" i="2"/>
  <c r="T88" i="2"/>
  <c r="U88" i="2"/>
  <c r="V88" i="2"/>
  <c r="G89" i="2"/>
  <c r="M89" i="2"/>
  <c r="R89" i="2"/>
  <c r="S89" i="2"/>
  <c r="W89" i="2" s="1"/>
  <c r="T89" i="2"/>
  <c r="U89" i="2"/>
  <c r="V89" i="2"/>
  <c r="G90" i="2"/>
  <c r="M90" i="2"/>
  <c r="R90" i="2"/>
  <c r="S90" i="2"/>
  <c r="T90" i="2"/>
  <c r="W90" i="2" s="1"/>
  <c r="U90" i="2"/>
  <c r="V90" i="2"/>
  <c r="G91" i="2"/>
  <c r="M91" i="2"/>
  <c r="R91" i="2"/>
  <c r="S91" i="2"/>
  <c r="T91" i="2"/>
  <c r="U91" i="2"/>
  <c r="V91" i="2"/>
  <c r="G92" i="2"/>
  <c r="M92" i="2"/>
  <c r="R92" i="2"/>
  <c r="S92" i="2"/>
  <c r="T92" i="2"/>
  <c r="U92" i="2"/>
  <c r="V92" i="2"/>
  <c r="W92" i="2" s="1"/>
  <c r="G93" i="2"/>
  <c r="M93" i="2"/>
  <c r="R93" i="2"/>
  <c r="S93" i="2"/>
  <c r="T93" i="2"/>
  <c r="U93" i="2"/>
  <c r="W93" i="2" s="1"/>
  <c r="V93" i="2"/>
  <c r="G94" i="2"/>
  <c r="M94" i="2"/>
  <c r="R94" i="2"/>
  <c r="S94" i="2"/>
  <c r="T94" i="2"/>
  <c r="U94" i="2"/>
  <c r="V94" i="2"/>
  <c r="G95" i="2"/>
  <c r="M95" i="2"/>
  <c r="R95" i="2"/>
  <c r="S95" i="2"/>
  <c r="T95" i="2"/>
  <c r="U95" i="2"/>
  <c r="V95" i="2"/>
  <c r="G96" i="2"/>
  <c r="M96" i="2"/>
  <c r="R96" i="2"/>
  <c r="S96" i="2"/>
  <c r="T96" i="2"/>
  <c r="U96" i="2"/>
  <c r="V96" i="2"/>
  <c r="G97" i="2"/>
  <c r="M97" i="2"/>
  <c r="R97" i="2"/>
  <c r="S97" i="2"/>
  <c r="W97" i="2" s="1"/>
  <c r="T97" i="2"/>
  <c r="U97" i="2"/>
  <c r="V97" i="2"/>
  <c r="G98" i="2"/>
  <c r="M98" i="2"/>
  <c r="R98" i="2"/>
  <c r="S98" i="2"/>
  <c r="T98" i="2"/>
  <c r="U98" i="2"/>
  <c r="V98" i="2"/>
  <c r="G99" i="2"/>
  <c r="M99" i="2"/>
  <c r="R99" i="2"/>
  <c r="S99" i="2"/>
  <c r="T99" i="2"/>
  <c r="U99" i="2"/>
  <c r="W99" i="2" s="1"/>
  <c r="V99" i="2"/>
  <c r="G100" i="2"/>
  <c r="M100" i="2"/>
  <c r="R100" i="2"/>
  <c r="S100" i="2"/>
  <c r="T100" i="2"/>
  <c r="U100" i="2"/>
  <c r="V100" i="2"/>
  <c r="G101" i="2"/>
  <c r="M101" i="2"/>
  <c r="R101" i="2"/>
  <c r="S101" i="2"/>
  <c r="W101" i="2" s="1"/>
  <c r="T101" i="2"/>
  <c r="U101" i="2"/>
  <c r="V101" i="2"/>
  <c r="B102" i="2"/>
  <c r="E102" i="2"/>
  <c r="F102" i="2"/>
  <c r="H102" i="2"/>
  <c r="G12" i="1" s="1"/>
  <c r="I102" i="2"/>
  <c r="H12" i="1" s="1"/>
  <c r="R12" i="1" s="1"/>
  <c r="J102" i="2"/>
  <c r="I12" i="1" s="1"/>
  <c r="K102" i="2"/>
  <c r="L102" i="2"/>
  <c r="K12" i="1" s="1"/>
  <c r="N102" i="2"/>
  <c r="M12" i="1" s="1"/>
  <c r="O102" i="2"/>
  <c r="N12" i="1" s="1"/>
  <c r="P102" i="2"/>
  <c r="O12" i="1" s="1"/>
  <c r="Q102" i="2"/>
  <c r="P12" i="1" s="1"/>
  <c r="G107" i="2"/>
  <c r="M107" i="2"/>
  <c r="R107" i="2"/>
  <c r="S107" i="2"/>
  <c r="T107" i="2"/>
  <c r="U107" i="2"/>
  <c r="V107" i="2"/>
  <c r="G108" i="2"/>
  <c r="M108" i="2"/>
  <c r="R108" i="2"/>
  <c r="S108" i="2"/>
  <c r="S131" i="2" s="1"/>
  <c r="T108" i="2"/>
  <c r="U108" i="2"/>
  <c r="V108" i="2"/>
  <c r="G109" i="2"/>
  <c r="M109" i="2"/>
  <c r="R109" i="2"/>
  <c r="S109" i="2"/>
  <c r="T109" i="2"/>
  <c r="U109" i="2"/>
  <c r="V109" i="2"/>
  <c r="W109" i="2" s="1"/>
  <c r="G110" i="2"/>
  <c r="M110" i="2"/>
  <c r="R110" i="2"/>
  <c r="S110" i="2"/>
  <c r="T110" i="2"/>
  <c r="U110" i="2"/>
  <c r="U131" i="2" s="1"/>
  <c r="V110" i="2"/>
  <c r="G111" i="2"/>
  <c r="M111" i="2"/>
  <c r="R111" i="2"/>
  <c r="S111" i="2"/>
  <c r="T111" i="2"/>
  <c r="U111" i="2"/>
  <c r="V111" i="2"/>
  <c r="G112" i="2"/>
  <c r="M112" i="2"/>
  <c r="R112" i="2"/>
  <c r="S112" i="2"/>
  <c r="W112" i="2" s="1"/>
  <c r="T112" i="2"/>
  <c r="U112" i="2"/>
  <c r="V112" i="2"/>
  <c r="G113" i="2"/>
  <c r="M113" i="2"/>
  <c r="R113" i="2"/>
  <c r="S113" i="2"/>
  <c r="T113" i="2"/>
  <c r="U113" i="2"/>
  <c r="V113" i="2"/>
  <c r="G114" i="2"/>
  <c r="M114" i="2"/>
  <c r="R114" i="2"/>
  <c r="S114" i="2"/>
  <c r="T114" i="2"/>
  <c r="U114" i="2"/>
  <c r="V114" i="2"/>
  <c r="G115" i="2"/>
  <c r="M115" i="2"/>
  <c r="R115" i="2"/>
  <c r="S115" i="2"/>
  <c r="T115" i="2"/>
  <c r="U115" i="2"/>
  <c r="V115" i="2"/>
  <c r="G116" i="2"/>
  <c r="M116" i="2"/>
  <c r="R116" i="2"/>
  <c r="S116" i="2"/>
  <c r="T116" i="2"/>
  <c r="U116" i="2"/>
  <c r="V116" i="2"/>
  <c r="G117" i="2"/>
  <c r="M117" i="2"/>
  <c r="R117" i="2"/>
  <c r="S117" i="2"/>
  <c r="T117" i="2"/>
  <c r="W117" i="2" s="1"/>
  <c r="U117" i="2"/>
  <c r="V117" i="2"/>
  <c r="G118" i="2"/>
  <c r="M118" i="2"/>
  <c r="R118" i="2"/>
  <c r="S118" i="2"/>
  <c r="T118" i="2"/>
  <c r="U118" i="2"/>
  <c r="V118" i="2"/>
  <c r="G119" i="2"/>
  <c r="M119" i="2"/>
  <c r="R119" i="2"/>
  <c r="S119" i="2"/>
  <c r="T119" i="2"/>
  <c r="U119" i="2"/>
  <c r="V119" i="2"/>
  <c r="G120" i="2"/>
  <c r="M120" i="2"/>
  <c r="R120" i="2"/>
  <c r="S120" i="2"/>
  <c r="W120" i="2" s="1"/>
  <c r="T120" i="2"/>
  <c r="U120" i="2"/>
  <c r="V120" i="2"/>
  <c r="G121" i="2"/>
  <c r="M121" i="2"/>
  <c r="R121" i="2"/>
  <c r="S121" i="2"/>
  <c r="T121" i="2"/>
  <c r="U121" i="2"/>
  <c r="V121" i="2"/>
  <c r="W121" i="2" s="1"/>
  <c r="G122" i="2"/>
  <c r="M122" i="2"/>
  <c r="R122" i="2"/>
  <c r="S122" i="2"/>
  <c r="T122" i="2"/>
  <c r="U122" i="2"/>
  <c r="V122" i="2"/>
  <c r="G123" i="2"/>
  <c r="M123" i="2"/>
  <c r="R123" i="2"/>
  <c r="S123" i="2"/>
  <c r="T123" i="2"/>
  <c r="U123" i="2"/>
  <c r="V123" i="2"/>
  <c r="G124" i="2"/>
  <c r="M124" i="2"/>
  <c r="R124" i="2"/>
  <c r="S124" i="2"/>
  <c r="T124" i="2"/>
  <c r="U124" i="2"/>
  <c r="V124" i="2"/>
  <c r="G125" i="2"/>
  <c r="M125" i="2"/>
  <c r="R125" i="2"/>
  <c r="S125" i="2"/>
  <c r="T125" i="2"/>
  <c r="W125" i="2" s="1"/>
  <c r="U125" i="2"/>
  <c r="V125" i="2"/>
  <c r="G126" i="2"/>
  <c r="M126" i="2"/>
  <c r="R126" i="2"/>
  <c r="S126" i="2"/>
  <c r="T126" i="2"/>
  <c r="U126" i="2"/>
  <c r="V126" i="2"/>
  <c r="G127" i="2"/>
  <c r="M127" i="2"/>
  <c r="R127" i="2"/>
  <c r="S127" i="2"/>
  <c r="T127" i="2"/>
  <c r="U127" i="2"/>
  <c r="V127" i="2"/>
  <c r="G128" i="2"/>
  <c r="M128" i="2"/>
  <c r="R128" i="2"/>
  <c r="S128" i="2"/>
  <c r="T128" i="2"/>
  <c r="U128" i="2"/>
  <c r="W128" i="2" s="1"/>
  <c r="V128" i="2"/>
  <c r="G129" i="2"/>
  <c r="M129" i="2"/>
  <c r="R129" i="2"/>
  <c r="S129" i="2"/>
  <c r="W129" i="2" s="1"/>
  <c r="T129" i="2"/>
  <c r="U129" i="2"/>
  <c r="V129" i="2"/>
  <c r="G130" i="2"/>
  <c r="M130" i="2"/>
  <c r="R130" i="2"/>
  <c r="S130" i="2"/>
  <c r="T130" i="2"/>
  <c r="U130" i="2"/>
  <c r="V130" i="2"/>
  <c r="B131" i="2"/>
  <c r="E131" i="2"/>
  <c r="F131" i="2"/>
  <c r="H131" i="2"/>
  <c r="G13" i="1" s="1"/>
  <c r="I131" i="2"/>
  <c r="J131" i="2"/>
  <c r="K131" i="2"/>
  <c r="L131" i="2"/>
  <c r="K13" i="1" s="1"/>
  <c r="U13" i="1" s="1"/>
  <c r="N131" i="2"/>
  <c r="O131" i="2"/>
  <c r="N13" i="1" s="1"/>
  <c r="S13" i="1" s="1"/>
  <c r="P131" i="2"/>
  <c r="Q131" i="2"/>
  <c r="G136" i="2"/>
  <c r="M136" i="2"/>
  <c r="R136" i="2"/>
  <c r="S136" i="2"/>
  <c r="T136" i="2"/>
  <c r="U136" i="2"/>
  <c r="V136" i="2"/>
  <c r="G137" i="2"/>
  <c r="M137" i="2"/>
  <c r="R137" i="2"/>
  <c r="S137" i="2"/>
  <c r="T137" i="2"/>
  <c r="U137" i="2"/>
  <c r="V137" i="2"/>
  <c r="V162" i="2" s="1"/>
  <c r="G138" i="2"/>
  <c r="M138" i="2"/>
  <c r="R138" i="2"/>
  <c r="S138" i="2"/>
  <c r="T138" i="2"/>
  <c r="U138" i="2"/>
  <c r="U162" i="2" s="1"/>
  <c r="V138" i="2"/>
  <c r="G139" i="2"/>
  <c r="M139" i="2"/>
  <c r="R139" i="2"/>
  <c r="S139" i="2"/>
  <c r="T139" i="2"/>
  <c r="U139" i="2"/>
  <c r="V139" i="2"/>
  <c r="G140" i="2"/>
  <c r="M140" i="2"/>
  <c r="R140" i="2"/>
  <c r="S140" i="2"/>
  <c r="W140" i="2" s="1"/>
  <c r="T140" i="2"/>
  <c r="U140" i="2"/>
  <c r="V140" i="2"/>
  <c r="G141" i="2"/>
  <c r="M141" i="2"/>
  <c r="R141" i="2"/>
  <c r="S141" i="2"/>
  <c r="T141" i="2"/>
  <c r="W141" i="2" s="1"/>
  <c r="U141" i="2"/>
  <c r="V141" i="2"/>
  <c r="G142" i="2"/>
  <c r="M142" i="2"/>
  <c r="R142" i="2"/>
  <c r="S142" i="2"/>
  <c r="W142" i="2" s="1"/>
  <c r="T142" i="2"/>
  <c r="U142" i="2"/>
  <c r="V142" i="2"/>
  <c r="G143" i="2"/>
  <c r="M143" i="2"/>
  <c r="R143" i="2"/>
  <c r="S143" i="2"/>
  <c r="T143" i="2"/>
  <c r="U143" i="2"/>
  <c r="V143" i="2"/>
  <c r="G144" i="2"/>
  <c r="M144" i="2"/>
  <c r="R144" i="2"/>
  <c r="S144" i="2"/>
  <c r="T144" i="2"/>
  <c r="U144" i="2"/>
  <c r="V144" i="2"/>
  <c r="G145" i="2"/>
  <c r="M145" i="2"/>
  <c r="R145" i="2"/>
  <c r="S145" i="2"/>
  <c r="T145" i="2"/>
  <c r="W145" i="2" s="1"/>
  <c r="U145" i="2"/>
  <c r="V145" i="2"/>
  <c r="G146" i="2"/>
  <c r="M146" i="2"/>
  <c r="R146" i="2"/>
  <c r="S146" i="2"/>
  <c r="T146" i="2"/>
  <c r="U146" i="2"/>
  <c r="V146" i="2"/>
  <c r="G147" i="2"/>
  <c r="M147" i="2"/>
  <c r="R147" i="2"/>
  <c r="S147" i="2"/>
  <c r="T147" i="2"/>
  <c r="U147" i="2"/>
  <c r="V147" i="2"/>
  <c r="G148" i="2"/>
  <c r="M148" i="2"/>
  <c r="R148" i="2"/>
  <c r="S148" i="2"/>
  <c r="W148" i="2" s="1"/>
  <c r="T148" i="2"/>
  <c r="U148" i="2"/>
  <c r="V148" i="2"/>
  <c r="G149" i="2"/>
  <c r="M149" i="2"/>
  <c r="R149" i="2"/>
  <c r="S149" i="2"/>
  <c r="T149" i="2"/>
  <c r="U149" i="2"/>
  <c r="V149" i="2"/>
  <c r="W149" i="2" s="1"/>
  <c r="G150" i="2"/>
  <c r="M150" i="2"/>
  <c r="R150" i="2"/>
  <c r="S150" i="2"/>
  <c r="T150" i="2"/>
  <c r="U150" i="2"/>
  <c r="W150" i="2" s="1"/>
  <c r="V150" i="2"/>
  <c r="G151" i="2"/>
  <c r="M151" i="2"/>
  <c r="R151" i="2"/>
  <c r="S151" i="2"/>
  <c r="T151" i="2"/>
  <c r="U151" i="2"/>
  <c r="V151" i="2"/>
  <c r="G152" i="2"/>
  <c r="M152" i="2"/>
  <c r="R152" i="2"/>
  <c r="S152" i="2"/>
  <c r="T152" i="2"/>
  <c r="U152" i="2"/>
  <c r="V152" i="2"/>
  <c r="G153" i="2"/>
  <c r="M153" i="2"/>
  <c r="R153" i="2"/>
  <c r="S153" i="2"/>
  <c r="T153" i="2"/>
  <c r="W153" i="2" s="1"/>
  <c r="U153" i="2"/>
  <c r="V153" i="2"/>
  <c r="G154" i="2"/>
  <c r="M154" i="2"/>
  <c r="R154" i="2"/>
  <c r="S154" i="2"/>
  <c r="T154" i="2"/>
  <c r="U154" i="2"/>
  <c r="V154" i="2"/>
  <c r="G155" i="2"/>
  <c r="M155" i="2"/>
  <c r="R155" i="2"/>
  <c r="S155" i="2"/>
  <c r="T155" i="2"/>
  <c r="U155" i="2"/>
  <c r="V155" i="2"/>
  <c r="G156" i="2"/>
  <c r="M156" i="2"/>
  <c r="R156" i="2"/>
  <c r="S156" i="2"/>
  <c r="T156" i="2"/>
  <c r="U156" i="2"/>
  <c r="V156" i="2"/>
  <c r="M158" i="2"/>
  <c r="G161" i="2"/>
  <c r="M161" i="2"/>
  <c r="S161" i="2"/>
  <c r="T161" i="2"/>
  <c r="W161" i="2" s="1"/>
  <c r="U161" i="2"/>
  <c r="V161" i="2"/>
  <c r="B162" i="2"/>
  <c r="C14" i="1" s="1"/>
  <c r="D14" i="1"/>
  <c r="E162" i="2"/>
  <c r="E14" i="1" s="1"/>
  <c r="F162" i="2"/>
  <c r="H162" i="2"/>
  <c r="I162" i="2"/>
  <c r="J162" i="2"/>
  <c r="K162" i="2"/>
  <c r="L162" i="2"/>
  <c r="N162" i="2"/>
  <c r="M14" i="1" s="1"/>
  <c r="O162" i="2"/>
  <c r="N14" i="1" s="1"/>
  <c r="P162" i="2"/>
  <c r="O14" i="1" s="1"/>
  <c r="T14" i="1" s="1"/>
  <c r="Q162" i="2"/>
  <c r="P14" i="1" s="1"/>
  <c r="G167" i="2"/>
  <c r="M167" i="2"/>
  <c r="R167" i="2"/>
  <c r="S167" i="2"/>
  <c r="T167" i="2"/>
  <c r="W167" i="2" s="1"/>
  <c r="U167" i="2"/>
  <c r="V167" i="2"/>
  <c r="G168" i="2"/>
  <c r="M168" i="2"/>
  <c r="M179" i="2" s="1"/>
  <c r="R168" i="2"/>
  <c r="S168" i="2"/>
  <c r="W168" i="2" s="1"/>
  <c r="T168" i="2"/>
  <c r="U168" i="2"/>
  <c r="V168" i="2"/>
  <c r="G169" i="2"/>
  <c r="G179" i="2" s="1"/>
  <c r="F15" i="1" s="1"/>
  <c r="M169" i="2"/>
  <c r="R169" i="2"/>
  <c r="S169" i="2"/>
  <c r="T169" i="2"/>
  <c r="U169" i="2"/>
  <c r="V169" i="2"/>
  <c r="V179" i="2" s="1"/>
  <c r="G170" i="2"/>
  <c r="M170" i="2"/>
  <c r="R170" i="2"/>
  <c r="S170" i="2"/>
  <c r="T170" i="2"/>
  <c r="U170" i="2"/>
  <c r="V170" i="2"/>
  <c r="G171" i="2"/>
  <c r="M171" i="2"/>
  <c r="R171" i="2"/>
  <c r="S171" i="2"/>
  <c r="T171" i="2"/>
  <c r="W171" i="2" s="1"/>
  <c r="U171" i="2"/>
  <c r="V171" i="2"/>
  <c r="G172" i="2"/>
  <c r="M172" i="2"/>
  <c r="R172" i="2"/>
  <c r="S172" i="2"/>
  <c r="W172" i="2" s="1"/>
  <c r="T172" i="2"/>
  <c r="U172" i="2"/>
  <c r="V172" i="2"/>
  <c r="G173" i="2"/>
  <c r="M173" i="2"/>
  <c r="R173" i="2"/>
  <c r="S173" i="2"/>
  <c r="T173" i="2"/>
  <c r="W173" i="2" s="1"/>
  <c r="U173" i="2"/>
  <c r="V173" i="2"/>
  <c r="G174" i="2"/>
  <c r="M174" i="2"/>
  <c r="R174" i="2"/>
  <c r="S174" i="2"/>
  <c r="W174" i="2" s="1"/>
  <c r="T174" i="2"/>
  <c r="U174" i="2"/>
  <c r="V174" i="2"/>
  <c r="G175" i="2"/>
  <c r="M175" i="2"/>
  <c r="R175" i="2"/>
  <c r="S175" i="2"/>
  <c r="T175" i="2"/>
  <c r="U175" i="2"/>
  <c r="V175" i="2"/>
  <c r="G176" i="2"/>
  <c r="M176" i="2"/>
  <c r="R176" i="2"/>
  <c r="S176" i="2"/>
  <c r="T176" i="2"/>
  <c r="U176" i="2"/>
  <c r="W176" i="2" s="1"/>
  <c r="V176" i="2"/>
  <c r="G177" i="2"/>
  <c r="M177" i="2"/>
  <c r="R177" i="2"/>
  <c r="S177" i="2"/>
  <c r="T177" i="2"/>
  <c r="W177" i="2" s="1"/>
  <c r="U177" i="2"/>
  <c r="V177" i="2"/>
  <c r="G178" i="2"/>
  <c r="M178" i="2"/>
  <c r="R178" i="2"/>
  <c r="S178" i="2"/>
  <c r="W178" i="2" s="1"/>
  <c r="T178" i="2"/>
  <c r="U178" i="2"/>
  <c r="V178" i="2"/>
  <c r="B179" i="2"/>
  <c r="E179" i="2"/>
  <c r="F179" i="2"/>
  <c r="H179" i="2"/>
  <c r="G15" i="1" s="1"/>
  <c r="I179" i="2"/>
  <c r="H15" i="1" s="1"/>
  <c r="R15" i="1" s="1"/>
  <c r="J179" i="2"/>
  <c r="I15" i="1" s="1"/>
  <c r="K179" i="2"/>
  <c r="L179" i="2"/>
  <c r="N179" i="2"/>
  <c r="M15" i="1" s="1"/>
  <c r="O179" i="2"/>
  <c r="P179" i="2"/>
  <c r="O15" i="1" s="1"/>
  <c r="Q179" i="2"/>
  <c r="G184" i="2"/>
  <c r="M184" i="2"/>
  <c r="R184" i="2"/>
  <c r="S184" i="2"/>
  <c r="T184" i="2"/>
  <c r="W184" i="2" s="1"/>
  <c r="U184" i="2"/>
  <c r="V184" i="2"/>
  <c r="G185" i="2"/>
  <c r="M185" i="2"/>
  <c r="R185" i="2"/>
  <c r="S185" i="2"/>
  <c r="W185" i="2" s="1"/>
  <c r="T185" i="2"/>
  <c r="U185" i="2"/>
  <c r="V185" i="2"/>
  <c r="G186" i="2"/>
  <c r="M186" i="2"/>
  <c r="R186" i="2"/>
  <c r="S186" i="2"/>
  <c r="T186" i="2"/>
  <c r="U186" i="2"/>
  <c r="V186" i="2"/>
  <c r="G187" i="2"/>
  <c r="M187" i="2"/>
  <c r="R187" i="2"/>
  <c r="S187" i="2"/>
  <c r="T187" i="2"/>
  <c r="U187" i="2"/>
  <c r="V187" i="2"/>
  <c r="G188" i="2"/>
  <c r="M188" i="2"/>
  <c r="R188" i="2"/>
  <c r="S188" i="2"/>
  <c r="T188" i="2"/>
  <c r="W188" i="2" s="1"/>
  <c r="U188" i="2"/>
  <c r="V188" i="2"/>
  <c r="G189" i="2"/>
  <c r="M189" i="2"/>
  <c r="R189" i="2"/>
  <c r="S189" i="2"/>
  <c r="W189" i="2" s="1"/>
  <c r="T189" i="2"/>
  <c r="U189" i="2"/>
  <c r="V189" i="2"/>
  <c r="G190" i="2"/>
  <c r="M190" i="2"/>
  <c r="R190" i="2"/>
  <c r="S190" i="2"/>
  <c r="T190" i="2"/>
  <c r="U190" i="2"/>
  <c r="V190" i="2"/>
  <c r="G191" i="2"/>
  <c r="M191" i="2"/>
  <c r="R191" i="2"/>
  <c r="S191" i="2"/>
  <c r="W191" i="2" s="1"/>
  <c r="T191" i="2"/>
  <c r="U191" i="2"/>
  <c r="V191" i="2"/>
  <c r="G192" i="2"/>
  <c r="M192" i="2"/>
  <c r="R192" i="2"/>
  <c r="S192" i="2"/>
  <c r="T192" i="2"/>
  <c r="U192" i="2"/>
  <c r="V192" i="2"/>
  <c r="G193" i="2"/>
  <c r="M193" i="2"/>
  <c r="R193" i="2"/>
  <c r="S193" i="2"/>
  <c r="T193" i="2"/>
  <c r="U193" i="2"/>
  <c r="W193" i="2" s="1"/>
  <c r="V193" i="2"/>
  <c r="G194" i="2"/>
  <c r="M194" i="2"/>
  <c r="R194" i="2"/>
  <c r="S194" i="2"/>
  <c r="T194" i="2"/>
  <c r="U194" i="2"/>
  <c r="V194" i="2"/>
  <c r="G195" i="2"/>
  <c r="M195" i="2"/>
  <c r="R195" i="2"/>
  <c r="S195" i="2"/>
  <c r="W195" i="2" s="1"/>
  <c r="T195" i="2"/>
  <c r="U195" i="2"/>
  <c r="V195" i="2"/>
  <c r="B203" i="2"/>
  <c r="C203" i="2"/>
  <c r="D16" i="1" s="1"/>
  <c r="E203" i="2"/>
  <c r="E16" i="1" s="1"/>
  <c r="F203" i="2"/>
  <c r="H203" i="2"/>
  <c r="G16" i="1" s="1"/>
  <c r="I203" i="2"/>
  <c r="J203" i="2"/>
  <c r="I16" i="1" s="1"/>
  <c r="K203" i="2"/>
  <c r="L203" i="2"/>
  <c r="N203" i="2"/>
  <c r="M16" i="1" s="1"/>
  <c r="O203" i="2"/>
  <c r="N16" i="1" s="1"/>
  <c r="Q16" i="1" s="1"/>
  <c r="P203" i="2"/>
  <c r="O16" i="1" s="1"/>
  <c r="Q203" i="2"/>
  <c r="G208" i="2"/>
  <c r="M208" i="2"/>
  <c r="R208" i="2"/>
  <c r="S208" i="2"/>
  <c r="T208" i="2"/>
  <c r="U208" i="2"/>
  <c r="V208" i="2"/>
  <c r="G209" i="2"/>
  <c r="M209" i="2"/>
  <c r="R209" i="2"/>
  <c r="S209" i="2"/>
  <c r="T209" i="2"/>
  <c r="U209" i="2"/>
  <c r="V209" i="2"/>
  <c r="G210" i="2"/>
  <c r="M210" i="2"/>
  <c r="R210" i="2"/>
  <c r="S210" i="2"/>
  <c r="T210" i="2"/>
  <c r="U210" i="2"/>
  <c r="V210" i="2"/>
  <c r="G211" i="2"/>
  <c r="M211" i="2"/>
  <c r="R211" i="2"/>
  <c r="S211" i="2"/>
  <c r="T211" i="2"/>
  <c r="U211" i="2"/>
  <c r="V211" i="2"/>
  <c r="G212" i="2"/>
  <c r="M212" i="2"/>
  <c r="R212" i="2"/>
  <c r="S212" i="2"/>
  <c r="T212" i="2"/>
  <c r="U212" i="2"/>
  <c r="V212" i="2"/>
  <c r="G213" i="2"/>
  <c r="M213" i="2"/>
  <c r="R213" i="2"/>
  <c r="S213" i="2"/>
  <c r="T213" i="2"/>
  <c r="U213" i="2"/>
  <c r="V213" i="2"/>
  <c r="G214" i="2"/>
  <c r="M214" i="2"/>
  <c r="R214" i="2"/>
  <c r="S214" i="2"/>
  <c r="T214" i="2"/>
  <c r="U214" i="2"/>
  <c r="V214" i="2"/>
  <c r="G215" i="2"/>
  <c r="M215" i="2"/>
  <c r="R215" i="2"/>
  <c r="S215" i="2"/>
  <c r="T215" i="2"/>
  <c r="U215" i="2"/>
  <c r="V215" i="2"/>
  <c r="G216" i="2"/>
  <c r="M216" i="2"/>
  <c r="R216" i="2"/>
  <c r="S216" i="2"/>
  <c r="T216" i="2"/>
  <c r="U216" i="2"/>
  <c r="V216" i="2"/>
  <c r="G217" i="2"/>
  <c r="M217" i="2"/>
  <c r="R217" i="2"/>
  <c r="S217" i="2"/>
  <c r="T217" i="2"/>
  <c r="U217" i="2"/>
  <c r="V217" i="2"/>
  <c r="G218" i="2"/>
  <c r="M218" i="2"/>
  <c r="R218" i="2"/>
  <c r="S218" i="2"/>
  <c r="T218" i="2"/>
  <c r="U218" i="2"/>
  <c r="V218" i="2"/>
  <c r="G222" i="2"/>
  <c r="M222" i="2"/>
  <c r="R222" i="2"/>
  <c r="S222" i="2"/>
  <c r="T222" i="2"/>
  <c r="U222" i="2"/>
  <c r="V222" i="2"/>
  <c r="G223" i="2"/>
  <c r="M223" i="2"/>
  <c r="R223" i="2"/>
  <c r="S223" i="2"/>
  <c r="T223" i="2"/>
  <c r="U223" i="2"/>
  <c r="V223" i="2"/>
  <c r="G225" i="2"/>
  <c r="M225" i="2"/>
  <c r="R225" i="2"/>
  <c r="S225" i="2"/>
  <c r="T225" i="2"/>
  <c r="U225" i="2"/>
  <c r="V225" i="2"/>
  <c r="B226" i="2"/>
  <c r="C17" i="1" s="1"/>
  <c r="C226" i="2"/>
  <c r="D17" i="1" s="1"/>
  <c r="E226" i="2"/>
  <c r="H226" i="2"/>
  <c r="G17" i="1" s="1"/>
  <c r="I226" i="2"/>
  <c r="J226" i="2"/>
  <c r="I17" i="1" s="1"/>
  <c r="K226" i="2"/>
  <c r="L226" i="2"/>
  <c r="K17" i="1" s="1"/>
  <c r="N226" i="2"/>
  <c r="M17" i="1" s="1"/>
  <c r="O226" i="2"/>
  <c r="P226" i="2"/>
  <c r="O17" i="1" s="1"/>
  <c r="Q226" i="2"/>
  <c r="P17" i="1" s="1"/>
  <c r="C6" i="1"/>
  <c r="D6" i="1"/>
  <c r="E6" i="1"/>
  <c r="I6" i="1"/>
  <c r="K6" i="1"/>
  <c r="N6" i="1"/>
  <c r="H7" i="1"/>
  <c r="M7" i="1"/>
  <c r="R7" i="1" s="1"/>
  <c r="O7" i="1"/>
  <c r="T7" i="1"/>
  <c r="C8" i="1"/>
  <c r="E8" i="1"/>
  <c r="G8" i="1"/>
  <c r="I8" i="1"/>
  <c r="K8" i="1"/>
  <c r="N8" i="1"/>
  <c r="P8" i="1"/>
  <c r="H9" i="1"/>
  <c r="J9" i="1"/>
  <c r="M9" i="1"/>
  <c r="O9" i="1"/>
  <c r="E10" i="1"/>
  <c r="H10" i="1"/>
  <c r="J10" i="1"/>
  <c r="M10" i="1"/>
  <c r="O10" i="1"/>
  <c r="C11" i="1"/>
  <c r="E11" i="1"/>
  <c r="H11" i="1"/>
  <c r="I11" i="1"/>
  <c r="J11" i="1"/>
  <c r="M11" i="1"/>
  <c r="O11" i="1"/>
  <c r="P11" i="1"/>
  <c r="C12" i="1"/>
  <c r="D12" i="1"/>
  <c r="E12" i="1"/>
  <c r="J12" i="1"/>
  <c r="C13" i="1"/>
  <c r="E13" i="1"/>
  <c r="H13" i="1"/>
  <c r="I13" i="1"/>
  <c r="J13" i="1"/>
  <c r="M13" i="1"/>
  <c r="Q13" i="1" s="1"/>
  <c r="O13" i="1"/>
  <c r="T13" i="1" s="1"/>
  <c r="P13" i="1"/>
  <c r="G14" i="1"/>
  <c r="H14" i="1"/>
  <c r="I14" i="1"/>
  <c r="J14" i="1"/>
  <c r="J15" i="1"/>
  <c r="N15" i="1"/>
  <c r="P15" i="1"/>
  <c r="H16" i="1"/>
  <c r="R16" i="1" s="1"/>
  <c r="J16" i="1"/>
  <c r="T16" i="1" s="1"/>
  <c r="P16" i="1"/>
  <c r="H17" i="1"/>
  <c r="J17" i="1"/>
  <c r="T17" i="1" s="1"/>
  <c r="W147" i="2"/>
  <c r="W144" i="2"/>
  <c r="M29" i="2"/>
  <c r="T131" i="2"/>
  <c r="W76" i="2"/>
  <c r="S8" i="1"/>
  <c r="W130" i="2"/>
  <c r="W113" i="2"/>
  <c r="W77" i="2"/>
  <c r="W51" i="2"/>
  <c r="W156" i="2"/>
  <c r="K14" i="1"/>
  <c r="K15" i="1"/>
  <c r="E15" i="1"/>
  <c r="C15" i="1"/>
  <c r="K16" i="1"/>
  <c r="W192" i="2"/>
  <c r="W154" i="2"/>
  <c r="W151" i="2"/>
  <c r="W146" i="2"/>
  <c r="W143" i="2"/>
  <c r="W138" i="2"/>
  <c r="W137" i="2"/>
  <c r="T29" i="2"/>
  <c r="W15" i="2"/>
  <c r="W7" i="2"/>
  <c r="T17" i="2"/>
  <c r="T9" i="1"/>
  <c r="Q7" i="1"/>
  <c r="W187" i="2"/>
  <c r="W175" i="2"/>
  <c r="U179" i="2"/>
  <c r="R179" i="2"/>
  <c r="W100" i="2"/>
  <c r="W96" i="2"/>
  <c r="W88" i="2"/>
  <c r="T102" i="2"/>
  <c r="U57" i="2"/>
  <c r="W38" i="2"/>
  <c r="T10" i="1"/>
  <c r="W170" i="2"/>
  <c r="S162" i="2"/>
  <c r="R10" i="1"/>
  <c r="T203" i="2"/>
  <c r="T179" i="2"/>
  <c r="G57" i="2"/>
  <c r="F9" i="1" s="1"/>
  <c r="S16" i="1" l="1"/>
  <c r="Q14" i="1"/>
  <c r="L12" i="1"/>
  <c r="H230" i="2"/>
  <c r="W64" i="2"/>
  <c r="W169" i="2"/>
  <c r="T12" i="1"/>
  <c r="U14" i="1"/>
  <c r="W179" i="2"/>
  <c r="W197" i="2"/>
  <c r="R13" i="1"/>
  <c r="V13" i="1" s="1"/>
  <c r="R11" i="1"/>
  <c r="R9" i="1"/>
  <c r="U8" i="1"/>
  <c r="S6" i="1"/>
  <c r="O230" i="2"/>
  <c r="N17" i="1"/>
  <c r="S226" i="2"/>
  <c r="W194" i="2"/>
  <c r="W190" i="2"/>
  <c r="W186" i="2"/>
  <c r="W203" i="2" s="1"/>
  <c r="T162" i="2"/>
  <c r="R162" i="2"/>
  <c r="W127" i="2"/>
  <c r="W124" i="2"/>
  <c r="W123" i="2"/>
  <c r="W119" i="2"/>
  <c r="W116" i="2"/>
  <c r="W115" i="2"/>
  <c r="W111" i="2"/>
  <c r="V131" i="2"/>
  <c r="G131" i="2"/>
  <c r="F13" i="1" s="1"/>
  <c r="S12" i="1"/>
  <c r="W98" i="2"/>
  <c r="W91" i="2"/>
  <c r="U102" i="2"/>
  <c r="W79" i="2"/>
  <c r="W78" i="2"/>
  <c r="V81" i="2"/>
  <c r="T81" i="2"/>
  <c r="U81" i="2"/>
  <c r="U69" i="2"/>
  <c r="W53" i="2"/>
  <c r="W52" i="2"/>
  <c r="R57" i="2"/>
  <c r="Q9" i="1" s="1"/>
  <c r="W26" i="2"/>
  <c r="W8" i="2"/>
  <c r="S17" i="2"/>
  <c r="U16" i="1"/>
  <c r="U15" i="1"/>
  <c r="L14" i="1"/>
  <c r="R14" i="1"/>
  <c r="S14" i="1"/>
  <c r="U10" i="1"/>
  <c r="W68" i="2"/>
  <c r="W67" i="2"/>
  <c r="G69" i="2"/>
  <c r="F10" i="1" s="1"/>
  <c r="S69" i="2"/>
  <c r="U9" i="1"/>
  <c r="S9" i="1"/>
  <c r="V9" i="1" s="1"/>
  <c r="W56" i="2"/>
  <c r="W55" i="2"/>
  <c r="S57" i="2"/>
  <c r="V57" i="2"/>
  <c r="T57" i="2"/>
  <c r="W41" i="2"/>
  <c r="W39" i="2"/>
  <c r="W37" i="2"/>
  <c r="W36" i="2"/>
  <c r="V46" i="2"/>
  <c r="R46" i="2"/>
  <c r="S46" i="2"/>
  <c r="M46" i="2"/>
  <c r="U7" i="1"/>
  <c r="W27" i="2"/>
  <c r="W25" i="2"/>
  <c r="S29" i="2"/>
  <c r="V29" i="2"/>
  <c r="R29" i="2"/>
  <c r="G29" i="2"/>
  <c r="F7" i="1" s="1"/>
  <c r="W12" i="2"/>
  <c r="W11" i="2"/>
  <c r="V17" i="2"/>
  <c r="R17" i="2"/>
  <c r="G162" i="2"/>
  <c r="F14" i="1" s="1"/>
  <c r="M162" i="2"/>
  <c r="W160" i="2"/>
  <c r="W158" i="2"/>
  <c r="W157" i="2"/>
  <c r="W202" i="2"/>
  <c r="M203" i="2"/>
  <c r="R203" i="2"/>
  <c r="W199" i="2"/>
  <c r="U203" i="2"/>
  <c r="T11" i="1"/>
  <c r="V69" i="2"/>
  <c r="R8" i="1"/>
  <c r="W45" i="2"/>
  <c r="W43" i="2"/>
  <c r="W40" i="2"/>
  <c r="T46" i="2"/>
  <c r="W35" i="2"/>
  <c r="G46" i="2"/>
  <c r="F8" i="1" s="1"/>
  <c r="J230" i="2"/>
  <c r="W13" i="2"/>
  <c r="W9" i="2"/>
  <c r="W200" i="2"/>
  <c r="W63" i="2"/>
  <c r="L13" i="1"/>
  <c r="Q17" i="1"/>
  <c r="I7" i="1"/>
  <c r="Q230" i="2"/>
  <c r="K230" i="2"/>
  <c r="R17" i="1"/>
  <c r="I230" i="2"/>
  <c r="F230" i="2"/>
  <c r="U226" i="2"/>
  <c r="U230" i="2" s="1"/>
  <c r="S15" i="1"/>
  <c r="W155" i="2"/>
  <c r="W152" i="2"/>
  <c r="W139" i="2"/>
  <c r="W136" i="2"/>
  <c r="W126" i="2"/>
  <c r="W122" i="2"/>
  <c r="W118" i="2"/>
  <c r="W114" i="2"/>
  <c r="W110" i="2"/>
  <c r="M131" i="2"/>
  <c r="W108" i="2"/>
  <c r="R131" i="2"/>
  <c r="Q12" i="1"/>
  <c r="U12" i="1"/>
  <c r="V12" i="1" s="1"/>
  <c r="W95" i="2"/>
  <c r="W94" i="2"/>
  <c r="W87" i="2"/>
  <c r="G102" i="2"/>
  <c r="F12" i="1" s="1"/>
  <c r="W86" i="2"/>
  <c r="S102" i="2"/>
  <c r="W80" i="2"/>
  <c r="W74" i="2"/>
  <c r="G81" i="2"/>
  <c r="F11" i="1" s="1"/>
  <c r="W22" i="2"/>
  <c r="P230" i="2"/>
  <c r="O6" i="1"/>
  <c r="T6" i="1" s="1"/>
  <c r="N230" i="2"/>
  <c r="M6" i="1"/>
  <c r="H18" i="1"/>
  <c r="G18" i="1"/>
  <c r="T15" i="1"/>
  <c r="Q15" i="1"/>
  <c r="E230" i="2"/>
  <c r="W107" i="2"/>
  <c r="W54" i="2"/>
  <c r="J18" i="1"/>
  <c r="V14" i="1"/>
  <c r="U6" i="1"/>
  <c r="W223" i="2"/>
  <c r="R226" i="2"/>
  <c r="M17" i="2"/>
  <c r="V16" i="1"/>
  <c r="U11" i="1"/>
  <c r="S10" i="1"/>
  <c r="W225" i="2"/>
  <c r="W222" i="2"/>
  <c r="S203" i="2"/>
  <c r="S179" i="2"/>
  <c r="G17" i="2"/>
  <c r="F6" i="1" s="1"/>
  <c r="W196" i="2"/>
  <c r="W218" i="2"/>
  <c r="W217" i="2"/>
  <c r="W216" i="2"/>
  <c r="L6" i="1"/>
  <c r="W215" i="2"/>
  <c r="M226" i="2"/>
  <c r="W214" i="2"/>
  <c r="G226" i="2"/>
  <c r="F17" i="1" s="1"/>
  <c r="W213" i="2"/>
  <c r="W212" i="2"/>
  <c r="E17" i="1"/>
  <c r="E18" i="1" s="1"/>
  <c r="C230" i="2"/>
  <c r="W211" i="2"/>
  <c r="U17" i="1"/>
  <c r="V226" i="2"/>
  <c r="W210" i="2"/>
  <c r="L17" i="1"/>
  <c r="W209" i="2"/>
  <c r="B230" i="2"/>
  <c r="W208" i="2"/>
  <c r="W201" i="2"/>
  <c r="G203" i="2"/>
  <c r="F16" i="1" s="1"/>
  <c r="C16" i="1"/>
  <c r="C18" i="1" s="1"/>
  <c r="L16" i="1"/>
  <c r="K18" i="1"/>
  <c r="L230" i="2"/>
  <c r="V203" i="2"/>
  <c r="W198" i="2"/>
  <c r="D18" i="1"/>
  <c r="L15" i="1"/>
  <c r="T8" i="1"/>
  <c r="T226" i="2"/>
  <c r="V10" i="1" l="1"/>
  <c r="V11" i="1"/>
  <c r="V15" i="1"/>
  <c r="W102" i="2"/>
  <c r="W131" i="2"/>
  <c r="R230" i="2"/>
  <c r="W57" i="2"/>
  <c r="W81" i="2"/>
  <c r="O18" i="1"/>
  <c r="W162" i="2"/>
  <c r="T230" i="2"/>
  <c r="V17" i="1"/>
  <c r="W29" i="2"/>
  <c r="W69" i="2"/>
  <c r="W17" i="2"/>
  <c r="W46" i="2"/>
  <c r="S17" i="1"/>
  <c r="N18" i="1"/>
  <c r="S7" i="1"/>
  <c r="L7" i="1"/>
  <c r="I18" i="1"/>
  <c r="S230" i="2"/>
  <c r="Q6" i="1"/>
  <c r="Q18" i="1" s="1"/>
  <c r="R6" i="1"/>
  <c r="M18" i="1"/>
  <c r="G230" i="2"/>
  <c r="F18" i="1"/>
  <c r="M230" i="2"/>
  <c r="W226" i="2"/>
  <c r="U18" i="1"/>
  <c r="V230" i="2"/>
  <c r="L18" i="1"/>
  <c r="T18" i="1"/>
  <c r="V8" i="1"/>
  <c r="W230" i="2" l="1"/>
  <c r="S18" i="1"/>
  <c r="V7" i="1"/>
  <c r="V6" i="1"/>
  <c r="R18" i="1"/>
  <c r="V18" i="1" l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現金支払い人数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計算式入力済み</t>
        </r>
      </text>
    </comment>
    <comment ref="C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後納
</t>
        </r>
      </text>
    </comment>
    <comment ref="C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免除</t>
        </r>
      </text>
    </comment>
    <comment ref="C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免除
</t>
        </r>
      </text>
    </comment>
    <comment ref="C2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免除</t>
        </r>
      </text>
    </comment>
  </commentList>
</comments>
</file>

<file path=xl/sharedStrings.xml><?xml version="1.0" encoding="utf-8"?>
<sst xmlns="http://schemas.openxmlformats.org/spreadsheetml/2006/main" count="688" uniqueCount="293">
  <si>
    <t>月</t>
    <rPh sb="0" eb="1">
      <t>ツキ</t>
    </rPh>
    <phoneticPr fontId="2"/>
  </si>
  <si>
    <t>利用　　　　　　　　日数</t>
    <rPh sb="0" eb="2">
      <t>リヨウ</t>
    </rPh>
    <rPh sb="10" eb="12">
      <t>ニッスウ</t>
    </rPh>
    <phoneticPr fontId="2"/>
  </si>
  <si>
    <t>利用　　　　　　　　件数</t>
    <rPh sb="0" eb="2">
      <t>リヨウ</t>
    </rPh>
    <rPh sb="10" eb="12">
      <t>ケンスウ</t>
    </rPh>
    <phoneticPr fontId="2"/>
  </si>
  <si>
    <t>減免なし(有料)</t>
    <rPh sb="0" eb="2">
      <t>ゲンメン</t>
    </rPh>
    <rPh sb="5" eb="7">
      <t>ユウリョウ</t>
    </rPh>
    <phoneticPr fontId="2"/>
  </si>
  <si>
    <t>減免利用</t>
    <rPh sb="0" eb="2">
      <t>ゲンメン</t>
    </rPh>
    <rPh sb="2" eb="4">
      <t>リヨウ</t>
    </rPh>
    <phoneticPr fontId="2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</si>
  <si>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2"/>
  </si>
  <si>
    <t>使用料</t>
    <rPh sb="0" eb="2">
      <t>シヨウ</t>
    </rPh>
    <rPh sb="2" eb="3">
      <t>リョウ</t>
    </rPh>
    <phoneticPr fontId="2"/>
  </si>
  <si>
    <t>利用人数</t>
    <rPh sb="0" eb="2">
      <t>リヨウ</t>
    </rPh>
    <rPh sb="2" eb="4">
      <t>ニンズウ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</si>
  <si>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</si>
  <si>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</si>
  <si>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回数券(枚)</t>
    <rPh sb="0" eb="3">
      <t>カイスウケン</t>
    </rPh>
    <rPh sb="4" eb="5">
      <t>マイ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</si>
  <si>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</si>
  <si>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</si>
  <si>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</si>
  <si>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</si>
  <si>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合計</t>
    <rPh sb="0" eb="2">
      <t>ゴウケイ</t>
    </rPh>
    <phoneticPr fontId="2"/>
  </si>
  <si>
    <t>※回数券　1枚　　 　100円</t>
    <rPh sb="1" eb="4">
      <t>カイスウケン</t>
    </rPh>
    <rPh sb="6" eb="7">
      <t>マイ</t>
    </rPh>
    <rPh sb="14" eb="15">
      <t>エン</t>
    </rPh>
    <phoneticPr fontId="2"/>
  </si>
  <si>
    <t>　　４月分</t>
    <phoneticPr fontId="2"/>
  </si>
  <si>
    <t>利用日</t>
    <rPh sb="0" eb="3">
      <t>リヨウビ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</si>
  <si>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</si>
  <si>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加工品目・内容</t>
    <rPh sb="0" eb="2">
      <t>カコウ</t>
    </rPh>
    <rPh sb="2" eb="4">
      <t>ヒンモク</t>
    </rPh>
    <rPh sb="5" eb="7">
      <t>ナイヨウ</t>
    </rPh>
    <phoneticPr fontId="2"/>
  </si>
  <si>
    <t>減免なし（有料）</t>
    <rPh sb="0" eb="2">
      <t>ゲンメン</t>
    </rPh>
    <rPh sb="5" eb="7">
      <t>ユウリョウ</t>
    </rPh>
    <phoneticPr fontId="2"/>
  </si>
  <si>
    <t>単価</t>
    <rPh sb="0" eb="2">
      <t>タンカ</t>
    </rPh>
    <phoneticPr fontId="2"/>
  </si>
  <si>
    <t>回数券</t>
    <rPh sb="0" eb="3">
      <t>カイスウケン</t>
    </rPh>
    <phoneticPr fontId="2"/>
  </si>
  <si>
    <t>合　　　　　　　　計</t>
    <rPh sb="0" eb="1">
      <t>ゴウ</t>
    </rPh>
    <rPh sb="9" eb="10">
      <t>ケイ</t>
    </rPh>
    <phoneticPr fontId="2"/>
  </si>
  <si>
    <t>　　５月分</t>
    <phoneticPr fontId="2"/>
  </si>
  <si>
    <t>　　６月分</t>
    <phoneticPr fontId="2"/>
  </si>
  <si>
    <t>　　７月分</t>
    <phoneticPr fontId="2"/>
  </si>
  <si>
    <t>　　８月分</t>
    <phoneticPr fontId="2"/>
  </si>
  <si>
    <t>　　９月分</t>
    <phoneticPr fontId="2"/>
  </si>
  <si>
    <t>　　１０月分</t>
    <phoneticPr fontId="2"/>
  </si>
  <si>
    <t>　　１１月分</t>
    <phoneticPr fontId="2"/>
  </si>
  <si>
    <t>　　１２月分</t>
    <phoneticPr fontId="2"/>
  </si>
  <si>
    <t>　　１月分</t>
    <phoneticPr fontId="2"/>
  </si>
  <si>
    <t>　　２月分</t>
    <phoneticPr fontId="2"/>
  </si>
  <si>
    <t>　　３月分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</si>
  <si>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</si>
  <si>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</si>
  <si>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</si>
  <si>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</si>
  <si>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</si>
  <si>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</si>
  <si>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</si>
  <si>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</si>
  <si>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</si>
  <si>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</si>
  <si>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</si>
  <si>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</si>
  <si>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パン</t>
    <phoneticPr fontId="2"/>
  </si>
  <si>
    <t>フランスパン</t>
    <phoneticPr fontId="2"/>
  </si>
  <si>
    <t>アンパン</t>
    <phoneticPr fontId="2"/>
  </si>
  <si>
    <t>ライ麦パン</t>
    <rPh sb="2" eb="3">
      <t>ムギ</t>
    </rPh>
    <phoneticPr fontId="2"/>
  </si>
  <si>
    <t>サンドイッチ</t>
    <phoneticPr fontId="2"/>
  </si>
  <si>
    <t>蒸しパン</t>
    <rPh sb="0" eb="1">
      <t>ム</t>
    </rPh>
    <phoneticPr fontId="2"/>
  </si>
  <si>
    <t>カステラ</t>
    <phoneticPr fontId="2"/>
  </si>
  <si>
    <t>ケーキ</t>
    <phoneticPr fontId="2"/>
  </si>
  <si>
    <t>ピザ</t>
    <phoneticPr fontId="2"/>
  </si>
  <si>
    <t>うどん</t>
    <phoneticPr fontId="2"/>
  </si>
  <si>
    <t>饅頭</t>
    <rPh sb="0" eb="1">
      <t>マン</t>
    </rPh>
    <rPh sb="1" eb="2">
      <t>トウ</t>
    </rPh>
    <phoneticPr fontId="2"/>
  </si>
  <si>
    <t>チーズ</t>
    <phoneticPr fontId="2"/>
  </si>
  <si>
    <t>ストリングチーズ</t>
    <phoneticPr fontId="2"/>
  </si>
  <si>
    <t>ゴーダチーズ</t>
    <phoneticPr fontId="2"/>
  </si>
  <si>
    <t>カマンベールチーズ</t>
    <phoneticPr fontId="2"/>
  </si>
  <si>
    <t>アイスクリーム</t>
    <phoneticPr fontId="2"/>
  </si>
  <si>
    <t>トマトジュース</t>
    <phoneticPr fontId="2"/>
  </si>
  <si>
    <t>トマトソース</t>
    <phoneticPr fontId="2"/>
  </si>
  <si>
    <t>トマトケチャップ</t>
    <phoneticPr fontId="2"/>
  </si>
  <si>
    <t>ザンギ</t>
    <phoneticPr fontId="2"/>
  </si>
  <si>
    <t>ハンバーグ</t>
    <phoneticPr fontId="2"/>
  </si>
  <si>
    <t>ローストチキン</t>
    <phoneticPr fontId="2"/>
  </si>
  <si>
    <t>ソーセージ</t>
    <phoneticPr fontId="2"/>
  </si>
  <si>
    <t>から揚げ</t>
    <rPh sb="2" eb="3">
      <t>ア</t>
    </rPh>
    <phoneticPr fontId="2"/>
  </si>
  <si>
    <t>チャーシュー</t>
    <phoneticPr fontId="2"/>
  </si>
  <si>
    <t>ジャム</t>
    <phoneticPr fontId="2"/>
  </si>
  <si>
    <t>乾燥</t>
    <rPh sb="0" eb="2">
      <t>カンソウ</t>
    </rPh>
    <phoneticPr fontId="2"/>
  </si>
  <si>
    <t>豚汁</t>
    <rPh sb="0" eb="1">
      <t>ブタ</t>
    </rPh>
    <rPh sb="1" eb="2">
      <t>ジル</t>
    </rPh>
    <phoneticPr fontId="2"/>
  </si>
  <si>
    <t>豚丼たれ</t>
    <rPh sb="0" eb="1">
      <t>ブタ</t>
    </rPh>
    <rPh sb="1" eb="2">
      <t>ドン</t>
    </rPh>
    <phoneticPr fontId="2"/>
  </si>
  <si>
    <t>そばだし</t>
    <phoneticPr fontId="2"/>
  </si>
  <si>
    <t>餡 (あん)</t>
    <rPh sb="0" eb="1">
      <t>アン</t>
    </rPh>
    <phoneticPr fontId="2"/>
  </si>
  <si>
    <t>羊羮</t>
    <rPh sb="0" eb="1">
      <t>ヒツジ</t>
    </rPh>
    <rPh sb="1" eb="2">
      <t>アツモノ</t>
    </rPh>
    <phoneticPr fontId="2"/>
  </si>
  <si>
    <t>桜餅</t>
    <rPh sb="0" eb="2">
      <t>サクラモチ</t>
    </rPh>
    <phoneticPr fontId="2"/>
  </si>
  <si>
    <t>赤飯</t>
    <rPh sb="0" eb="2">
      <t>セキハン</t>
    </rPh>
    <phoneticPr fontId="2"/>
  </si>
  <si>
    <t>コーン加工</t>
    <rPh sb="3" eb="5">
      <t>カコウ</t>
    </rPh>
    <phoneticPr fontId="2"/>
  </si>
  <si>
    <t>よもぎ加工</t>
    <rPh sb="3" eb="5">
      <t>カコウ</t>
    </rPh>
    <phoneticPr fontId="2"/>
  </si>
  <si>
    <t>コロッケ</t>
    <phoneticPr fontId="2"/>
  </si>
  <si>
    <t>イモ団子</t>
    <rPh sb="2" eb="4">
      <t>ダンゴ</t>
    </rPh>
    <phoneticPr fontId="2"/>
  </si>
  <si>
    <t>燻製</t>
    <rPh sb="0" eb="1">
      <t>イブ</t>
    </rPh>
    <rPh sb="1" eb="2">
      <t>セイ</t>
    </rPh>
    <phoneticPr fontId="2"/>
  </si>
  <si>
    <t>スモーク卵</t>
    <rPh sb="4" eb="5">
      <t>タマゴ</t>
    </rPh>
    <phoneticPr fontId="2"/>
  </si>
  <si>
    <t>餃子</t>
    <rPh sb="0" eb="2">
      <t>ギョウザ</t>
    </rPh>
    <phoneticPr fontId="2"/>
  </si>
  <si>
    <t>春巻き</t>
    <rPh sb="0" eb="2">
      <t>ハルマ</t>
    </rPh>
    <phoneticPr fontId="2"/>
  </si>
  <si>
    <t>サラダ</t>
    <phoneticPr fontId="2"/>
  </si>
  <si>
    <t>鮭のはさみ漬け</t>
    <rPh sb="0" eb="1">
      <t>サケ</t>
    </rPh>
    <rPh sb="5" eb="6">
      <t>ヅ</t>
    </rPh>
    <phoneticPr fontId="2"/>
  </si>
  <si>
    <t>煮物</t>
    <rPh sb="0" eb="2">
      <t>ニモノ</t>
    </rPh>
    <phoneticPr fontId="2"/>
  </si>
  <si>
    <t>煮豆</t>
    <rPh sb="0" eb="2">
      <t>ニマメ</t>
    </rPh>
    <phoneticPr fontId="2"/>
  </si>
  <si>
    <t>キンピラ</t>
    <phoneticPr fontId="2"/>
  </si>
  <si>
    <t>おこわ</t>
    <phoneticPr fontId="2"/>
  </si>
  <si>
    <t>しょう油</t>
    <rPh sb="3" eb="4">
      <t>ユ</t>
    </rPh>
    <phoneticPr fontId="2"/>
  </si>
  <si>
    <t>みそ</t>
    <phoneticPr fontId="2"/>
  </si>
  <si>
    <t>豆腐</t>
    <rPh sb="0" eb="2">
      <t>トウフ</t>
    </rPh>
    <phoneticPr fontId="2"/>
  </si>
  <si>
    <t>プリン</t>
    <phoneticPr fontId="2"/>
  </si>
  <si>
    <t>ゼリー</t>
    <phoneticPr fontId="2"/>
  </si>
  <si>
    <t>クッキー</t>
    <phoneticPr fontId="2"/>
  </si>
  <si>
    <t>生キャラメル</t>
    <rPh sb="0" eb="1">
      <t>ナマ</t>
    </rPh>
    <phoneticPr fontId="2"/>
  </si>
  <si>
    <t>真空パック</t>
    <rPh sb="0" eb="2">
      <t>シンクウ</t>
    </rPh>
    <phoneticPr fontId="2"/>
  </si>
  <si>
    <t>ソラ豆真空パック</t>
    <rPh sb="2" eb="3">
      <t>マメ</t>
    </rPh>
    <rPh sb="3" eb="5">
      <t>シンクウ</t>
    </rPh>
    <phoneticPr fontId="2"/>
  </si>
  <si>
    <t>ライ麦粉袋詰め</t>
    <rPh sb="2" eb="3">
      <t>ムギ</t>
    </rPh>
    <rPh sb="3" eb="4">
      <t>コナ</t>
    </rPh>
    <rPh sb="4" eb="5">
      <t>フクロ</t>
    </rPh>
    <rPh sb="5" eb="6">
      <t>ヅメ</t>
    </rPh>
    <phoneticPr fontId="2"/>
  </si>
  <si>
    <t>合　計</t>
    <rPh sb="0" eb="1">
      <t>ゴウ</t>
    </rPh>
    <rPh sb="2" eb="3">
      <t>ケイ</t>
    </rPh>
    <phoneticPr fontId="2"/>
  </si>
  <si>
    <t>クロワッサン</t>
    <phoneticPr fontId="2"/>
  </si>
  <si>
    <t>チーズ真空パック</t>
    <rPh sb="3" eb="5">
      <t>シンクウ</t>
    </rPh>
    <phoneticPr fontId="2"/>
  </si>
  <si>
    <t>トマトピューレ</t>
    <phoneticPr fontId="2"/>
  </si>
  <si>
    <t>トマトジャム</t>
    <phoneticPr fontId="2"/>
  </si>
  <si>
    <t>マッシュポテト</t>
    <phoneticPr fontId="2"/>
  </si>
  <si>
    <t>生パスタ</t>
    <rPh sb="0" eb="1">
      <t>ナマ</t>
    </rPh>
    <phoneticPr fontId="2"/>
  </si>
  <si>
    <t>肉まん・あんまん</t>
    <rPh sb="0" eb="1">
      <t>ニク</t>
    </rPh>
    <phoneticPr fontId="2"/>
  </si>
  <si>
    <t>とうもろこしピューレ</t>
    <phoneticPr fontId="2"/>
  </si>
  <si>
    <t>パエリア</t>
    <phoneticPr fontId="2"/>
  </si>
  <si>
    <t>コンソメスープ</t>
    <phoneticPr fontId="2"/>
  </si>
  <si>
    <t>カツ</t>
    <phoneticPr fontId="2"/>
  </si>
  <si>
    <t>わらび茹で</t>
    <rPh sb="3" eb="4">
      <t>ユ</t>
    </rPh>
    <phoneticPr fontId="2"/>
  </si>
  <si>
    <t>牛乳豆腐</t>
    <rPh sb="0" eb="2">
      <t>ギュウニュウ</t>
    </rPh>
    <rPh sb="2" eb="4">
      <t>トウフ</t>
    </rPh>
    <phoneticPr fontId="2"/>
  </si>
  <si>
    <t>エビフライ</t>
    <phoneticPr fontId="2"/>
  </si>
  <si>
    <t>ベーグル</t>
    <phoneticPr fontId="2"/>
  </si>
  <si>
    <t>食品保管</t>
    <rPh sb="0" eb="2">
      <t>ショクヒン</t>
    </rPh>
    <rPh sb="2" eb="4">
      <t>ホカン</t>
    </rPh>
    <phoneticPr fontId="2"/>
  </si>
  <si>
    <t>湯沸し</t>
    <rPh sb="0" eb="2">
      <t>ユワカ</t>
    </rPh>
    <phoneticPr fontId="2"/>
  </si>
  <si>
    <t>フルーツポンチ</t>
    <phoneticPr fontId="2"/>
  </si>
  <si>
    <t>ごはん</t>
    <phoneticPr fontId="2"/>
  </si>
  <si>
    <t>モッツァレラチーズ</t>
    <phoneticPr fontId="2"/>
  </si>
  <si>
    <t>牛串焼仕込み</t>
    <rPh sb="0" eb="1">
      <t>ギュウ</t>
    </rPh>
    <rPh sb="1" eb="2">
      <t>クシ</t>
    </rPh>
    <rPh sb="2" eb="3">
      <t>ヤ</t>
    </rPh>
    <rPh sb="3" eb="5">
      <t>シコ</t>
    </rPh>
    <phoneticPr fontId="2"/>
  </si>
  <si>
    <t>ピタパン</t>
    <phoneticPr fontId="2"/>
  </si>
  <si>
    <t>コーン乾燥</t>
    <rPh sb="3" eb="5">
      <t>カンソウ</t>
    </rPh>
    <phoneticPr fontId="2"/>
  </si>
  <si>
    <t>かぼちゃ団子</t>
    <rPh sb="4" eb="6">
      <t>ダンゴ</t>
    </rPh>
    <phoneticPr fontId="2"/>
  </si>
  <si>
    <t>ミネストローネ</t>
    <phoneticPr fontId="2"/>
  </si>
  <si>
    <t>キッシュ</t>
    <phoneticPr fontId="2"/>
  </si>
  <si>
    <t>スープ</t>
    <phoneticPr fontId="2"/>
  </si>
  <si>
    <t>団子</t>
    <rPh sb="0" eb="2">
      <t>ダンゴ</t>
    </rPh>
    <phoneticPr fontId="2"/>
  </si>
  <si>
    <t>かんぴょう</t>
    <phoneticPr fontId="2"/>
  </si>
  <si>
    <t>ヨーグルト</t>
    <phoneticPr fontId="2"/>
  </si>
  <si>
    <t>五目の具</t>
    <rPh sb="0" eb="2">
      <t>ゴモク</t>
    </rPh>
    <rPh sb="3" eb="4">
      <t>グ</t>
    </rPh>
    <phoneticPr fontId="2"/>
  </si>
  <si>
    <t>ロールキャベツ</t>
    <phoneticPr fontId="2"/>
  </si>
  <si>
    <t>ピラフ</t>
    <phoneticPr fontId="2"/>
  </si>
  <si>
    <t>ベーコン</t>
    <phoneticPr fontId="2"/>
  </si>
  <si>
    <t>ちらし寿司</t>
    <rPh sb="3" eb="5">
      <t>スシ</t>
    </rPh>
    <phoneticPr fontId="2"/>
  </si>
  <si>
    <t>照り焼きﾁｷﾝ</t>
    <rPh sb="0" eb="1">
      <t>テ</t>
    </rPh>
    <rPh sb="2" eb="3">
      <t>ヤ</t>
    </rPh>
    <phoneticPr fontId="2"/>
  </si>
  <si>
    <t>煮玉子</t>
    <rPh sb="0" eb="1">
      <t>ニ</t>
    </rPh>
    <rPh sb="1" eb="3">
      <t>タマゴ</t>
    </rPh>
    <phoneticPr fontId="2"/>
  </si>
  <si>
    <t>蒸し物</t>
    <rPh sb="0" eb="1">
      <t>ム</t>
    </rPh>
    <rPh sb="2" eb="3">
      <t>モノ</t>
    </rPh>
    <phoneticPr fontId="2"/>
  </si>
  <si>
    <t>昆布巻き</t>
    <rPh sb="0" eb="2">
      <t>コンブ</t>
    </rPh>
    <rPh sb="2" eb="3">
      <t>マ</t>
    </rPh>
    <phoneticPr fontId="2"/>
  </si>
  <si>
    <t>ゴボー天</t>
    <rPh sb="3" eb="4">
      <t>テン</t>
    </rPh>
    <phoneticPr fontId="2"/>
  </si>
  <si>
    <t>すももジャム</t>
    <phoneticPr fontId="2"/>
  </si>
  <si>
    <t>つけもの</t>
    <phoneticPr fontId="2"/>
  </si>
  <si>
    <t>イベント準備</t>
    <rPh sb="4" eb="6">
      <t>ジュンビ</t>
    </rPh>
    <phoneticPr fontId="2"/>
  </si>
  <si>
    <t>味付け味噌</t>
    <rPh sb="0" eb="2">
      <t>アジツ</t>
    </rPh>
    <rPh sb="3" eb="5">
      <t>ミソ</t>
    </rPh>
    <phoneticPr fontId="2"/>
  </si>
  <si>
    <t>蒸し豆</t>
    <rPh sb="0" eb="1">
      <t>ム</t>
    </rPh>
    <rPh sb="2" eb="3">
      <t>マメ</t>
    </rPh>
    <phoneticPr fontId="2"/>
  </si>
  <si>
    <t>ニョッキ</t>
    <phoneticPr fontId="2"/>
  </si>
  <si>
    <t>マドレーヌ</t>
    <phoneticPr fontId="2"/>
  </si>
  <si>
    <t>パン加工</t>
    <rPh sb="2" eb="4">
      <t>カコウ</t>
    </rPh>
    <phoneticPr fontId="2"/>
  </si>
  <si>
    <t>ｸﾘｰﾑ</t>
    <phoneticPr fontId="2"/>
  </si>
  <si>
    <t>おしるこ</t>
    <phoneticPr fontId="2"/>
  </si>
  <si>
    <t>お稲荷さん</t>
    <rPh sb="1" eb="3">
      <t>イナリ</t>
    </rPh>
    <phoneticPr fontId="2"/>
  </si>
  <si>
    <t>おにぎり</t>
    <phoneticPr fontId="2"/>
  </si>
  <si>
    <t>※使用料　1人1日　300円</t>
    <rPh sb="1" eb="4">
      <t>シヨウリョウ</t>
    </rPh>
    <rPh sb="6" eb="7">
      <t>ニン</t>
    </rPh>
    <rPh sb="8" eb="9">
      <t>ヒ</t>
    </rPh>
    <rPh sb="13" eb="14">
      <t>エン</t>
    </rPh>
    <phoneticPr fontId="2"/>
  </si>
  <si>
    <t>ミートソース</t>
    <phoneticPr fontId="2"/>
  </si>
  <si>
    <t>鮭とば</t>
    <rPh sb="0" eb="1">
      <t>サケ</t>
    </rPh>
    <phoneticPr fontId="2"/>
  </si>
  <si>
    <t>鮭とば真空</t>
    <rPh sb="0" eb="1">
      <t>サケ</t>
    </rPh>
    <rPh sb="3" eb="5">
      <t>シンクウ</t>
    </rPh>
    <phoneticPr fontId="2"/>
  </si>
  <si>
    <t>ペッパービーフ</t>
    <phoneticPr fontId="2"/>
  </si>
  <si>
    <t>ベーコンスライス</t>
    <phoneticPr fontId="2"/>
  </si>
  <si>
    <t>パン作り</t>
    <rPh sb="2" eb="3">
      <t>ツク</t>
    </rPh>
    <phoneticPr fontId="2"/>
  </si>
  <si>
    <t>チーズ包装</t>
    <rPh sb="3" eb="5">
      <t>ホウソウ</t>
    </rPh>
    <phoneticPr fontId="2"/>
  </si>
  <si>
    <t>平成29度　食品加工研修室　利用状況</t>
    <rPh sb="0" eb="2">
      <t>ヘイセイ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</si>
  <si>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みそ作り</t>
    <rPh sb="2" eb="3">
      <t>ヅク</t>
    </rPh>
    <phoneticPr fontId="2"/>
  </si>
  <si>
    <t>チーズ、コロッケ</t>
    <phoneticPr fontId="2"/>
  </si>
  <si>
    <t>アイスクリーム製造</t>
    <rPh sb="7" eb="9">
      <t>セイゾウ</t>
    </rPh>
    <phoneticPr fontId="2"/>
  </si>
  <si>
    <t>コロッケ</t>
    <phoneticPr fontId="2"/>
  </si>
  <si>
    <t>あんぱん作り</t>
    <rPh sb="4" eb="5">
      <t>ツク</t>
    </rPh>
    <phoneticPr fontId="2"/>
  </si>
  <si>
    <t>チーズ、ｱｲｽ</t>
    <phoneticPr fontId="2"/>
  </si>
  <si>
    <t>五目の具、きんぴら</t>
    <rPh sb="0" eb="2">
      <t>ゴモク</t>
    </rPh>
    <rPh sb="3" eb="4">
      <t>グ</t>
    </rPh>
    <phoneticPr fontId="2"/>
  </si>
  <si>
    <t>チーズカット</t>
    <phoneticPr fontId="2"/>
  </si>
  <si>
    <t>チーズ</t>
    <phoneticPr fontId="2"/>
  </si>
  <si>
    <t>チーズカット</t>
    <phoneticPr fontId="2"/>
  </si>
  <si>
    <t>チーズカット</t>
    <phoneticPr fontId="2"/>
  </si>
  <si>
    <t>ｶﾚｰﾊﾟﾝ、ｳｨﾝﾅｰﾛｰﾙ、ｽｰﾌﾟ､ﾌﾟﾘﾝ､ｻﾗﾀﾞ</t>
    <phoneticPr fontId="2"/>
  </si>
  <si>
    <t>おにぎり　　他</t>
    <rPh sb="6" eb="7">
      <t>ホカ</t>
    </rPh>
    <phoneticPr fontId="2"/>
  </si>
  <si>
    <t>燻製</t>
    <rPh sb="0" eb="2">
      <t>クンセイ</t>
    </rPh>
    <phoneticPr fontId="2"/>
  </si>
  <si>
    <t>パン、五目御飯、あんこ</t>
    <rPh sb="3" eb="5">
      <t>ゴモク</t>
    </rPh>
    <rPh sb="5" eb="7">
      <t>ゴハン</t>
    </rPh>
    <phoneticPr fontId="2"/>
  </si>
  <si>
    <t>コロッケ</t>
    <phoneticPr fontId="2"/>
  </si>
  <si>
    <t>アイスクリーム、一口カツ</t>
    <rPh sb="8" eb="10">
      <t>ヒトクチ</t>
    </rPh>
    <phoneticPr fontId="2"/>
  </si>
  <si>
    <t>おこわ、あん、カレールー</t>
    <phoneticPr fontId="2"/>
  </si>
  <si>
    <t>チーズ</t>
    <phoneticPr fontId="2"/>
  </si>
  <si>
    <t>平成２９年度　食品加工室　加工品目・内容</t>
    <rPh sb="0" eb="2">
      <t>ヘイセイ</t>
    </rPh>
    <rPh sb="4" eb="6">
      <t>ネンド</t>
    </rPh>
    <rPh sb="7" eb="9">
      <t>ショクヒン</t>
    </rPh>
    <rPh sb="9" eb="12">
      <t>カコウシツ</t>
    </rPh>
    <rPh sb="13" eb="15">
      <t>カコウ</t>
    </rPh>
    <rPh sb="15" eb="16">
      <t>シナ</t>
    </rPh>
    <rPh sb="16" eb="17">
      <t>モク</t>
    </rPh>
    <rPh sb="18" eb="20">
      <t>ナイヨウ</t>
    </rPh>
    <phoneticPr fontId="2"/>
  </si>
  <si>
    <t>カレールー</t>
    <phoneticPr fontId="2"/>
  </si>
  <si>
    <t>いろう会準備</t>
    <rPh sb="3" eb="4">
      <t>カイ</t>
    </rPh>
    <rPh sb="4" eb="6">
      <t>ジュンビ</t>
    </rPh>
    <phoneticPr fontId="2"/>
  </si>
  <si>
    <t>こしあん味付け</t>
    <rPh sb="4" eb="6">
      <t>アジツ</t>
    </rPh>
    <phoneticPr fontId="2"/>
  </si>
  <si>
    <t>食品加工</t>
    <rPh sb="0" eb="2">
      <t>ショクヒン</t>
    </rPh>
    <rPh sb="2" eb="4">
      <t>カコウ</t>
    </rPh>
    <phoneticPr fontId="2"/>
  </si>
  <si>
    <t>チーズ</t>
    <phoneticPr fontId="2"/>
  </si>
  <si>
    <t>魚乾燥</t>
    <rPh sb="0" eb="1">
      <t>サカナ</t>
    </rPh>
    <rPh sb="1" eb="3">
      <t>カンソウ</t>
    </rPh>
    <phoneticPr fontId="2"/>
  </si>
  <si>
    <t>ベーグル</t>
    <phoneticPr fontId="2"/>
  </si>
  <si>
    <t>ハンバーグ</t>
    <phoneticPr fontId="2"/>
  </si>
  <si>
    <t>チーズ</t>
    <phoneticPr fontId="2"/>
  </si>
  <si>
    <t>パン</t>
    <phoneticPr fontId="2"/>
  </si>
  <si>
    <t>チーズ</t>
    <phoneticPr fontId="2"/>
  </si>
  <si>
    <t>ベーコン</t>
    <phoneticPr fontId="2"/>
  </si>
  <si>
    <t>チーズ</t>
    <phoneticPr fontId="2"/>
  </si>
  <si>
    <t>アイスクリーム</t>
    <phoneticPr fontId="2"/>
  </si>
  <si>
    <t>とうふ、切り干し大根</t>
    <rPh sb="4" eb="5">
      <t>キ</t>
    </rPh>
    <rPh sb="6" eb="7">
      <t>ボ</t>
    </rPh>
    <rPh sb="8" eb="10">
      <t>ダイコン</t>
    </rPh>
    <phoneticPr fontId="2"/>
  </si>
  <si>
    <t>金時豆ペースト</t>
    <rPh sb="0" eb="2">
      <t>キントキ</t>
    </rPh>
    <rPh sb="2" eb="3">
      <t>マメ</t>
    </rPh>
    <phoneticPr fontId="2"/>
  </si>
  <si>
    <t>パン</t>
    <phoneticPr fontId="2"/>
  </si>
  <si>
    <t>平成29年度　食品加工研修室　利用状況</t>
    <rPh sb="0" eb="2">
      <t>ヘイセイ</t>
    </rPh>
    <rPh sb="4" eb="6">
      <t>ネンド</t>
    </rPh>
    <rPh sb="7" eb="9">
      <t>ショクヒン</t>
    </rPh>
    <rPh sb="9" eb="11">
      <t>カコウ</t>
    </rPh>
    <rPh sb="11" eb="13">
      <t>ケンシュウ</t>
    </rPh>
    <rPh sb="13" eb="14">
      <t>シツ</t>
    </rPh>
    <rPh sb="15" eb="17">
      <t>リヨウ</t>
    </rPh>
    <rPh sb="17" eb="19">
      <t>ジョウキョウ</t>
    </rPh>
    <phoneticPr fontId="2"/>
  </si>
  <si>
    <t>乾燥野菜</t>
    <rPh sb="0" eb="2">
      <t>カンソウ</t>
    </rPh>
    <rPh sb="2" eb="4">
      <t>ヤサイ</t>
    </rPh>
    <phoneticPr fontId="2"/>
  </si>
  <si>
    <t>パン</t>
    <phoneticPr fontId="2"/>
  </si>
  <si>
    <t>パン</t>
    <phoneticPr fontId="2"/>
  </si>
  <si>
    <t>チーズ真空包装</t>
    <rPh sb="3" eb="5">
      <t>シンクウ</t>
    </rPh>
    <rPh sb="5" eb="7">
      <t>ホウソウ</t>
    </rPh>
    <phoneticPr fontId="2"/>
  </si>
  <si>
    <t>野菜の乾燥、真空パック</t>
    <rPh sb="0" eb="2">
      <t>ヤサイ</t>
    </rPh>
    <rPh sb="3" eb="5">
      <t>カンソウ</t>
    </rPh>
    <rPh sb="6" eb="8">
      <t>シンクウ</t>
    </rPh>
    <phoneticPr fontId="2"/>
  </si>
  <si>
    <t>ポトフ</t>
    <phoneticPr fontId="2"/>
  </si>
  <si>
    <t>ハンバーグ</t>
    <phoneticPr fontId="2"/>
  </si>
  <si>
    <t>チーズカット</t>
    <phoneticPr fontId="2"/>
  </si>
  <si>
    <t>チーズ</t>
    <phoneticPr fontId="2"/>
  </si>
  <si>
    <t>チーズ</t>
    <phoneticPr fontId="2"/>
  </si>
  <si>
    <t>ハム加工</t>
    <rPh sb="2" eb="4">
      <t>カコウ</t>
    </rPh>
    <phoneticPr fontId="2"/>
  </si>
  <si>
    <t>干し芋、あんこ</t>
    <rPh sb="0" eb="1">
      <t>ホ</t>
    </rPh>
    <rPh sb="2" eb="3">
      <t>イモ</t>
    </rPh>
    <phoneticPr fontId="2"/>
  </si>
  <si>
    <t>真空包装</t>
    <rPh sb="0" eb="2">
      <t>シンクウ</t>
    </rPh>
    <rPh sb="2" eb="4">
      <t>ホウソウ</t>
    </rPh>
    <phoneticPr fontId="2"/>
  </si>
  <si>
    <t>チーズ</t>
    <phoneticPr fontId="2"/>
  </si>
  <si>
    <t>ハム</t>
    <phoneticPr fontId="2"/>
  </si>
  <si>
    <t>食肉加工</t>
    <rPh sb="0" eb="2">
      <t>ショクニク</t>
    </rPh>
    <rPh sb="2" eb="4">
      <t>カコウ</t>
    </rPh>
    <phoneticPr fontId="2"/>
  </si>
  <si>
    <t>チーズ、パン加工</t>
    <rPh sb="6" eb="8">
      <t>カコウ</t>
    </rPh>
    <phoneticPr fontId="2"/>
  </si>
  <si>
    <t>チーズ加工</t>
    <rPh sb="3" eb="5">
      <t>カコウ</t>
    </rPh>
    <phoneticPr fontId="2"/>
  </si>
  <si>
    <t>かぼちゃコロッケ</t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</si>
  <si>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</si>
  <si>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>あんこ</t>
    <phoneticPr fontId="2"/>
  </si>
  <si>
    <t>あんこ</t>
    <phoneticPr fontId="2"/>
  </si>
  <si>
    <t>アイスクリーム</t>
    <phoneticPr fontId="2"/>
  </si>
  <si>
    <t>干し芋</t>
    <rPh sb="0" eb="1">
      <t>ホ</t>
    </rPh>
    <rPh sb="2" eb="3">
      <t>イモ</t>
    </rPh>
    <phoneticPr fontId="2"/>
  </si>
  <si>
    <t xml:space="preserve">  </t>
    <phoneticPr fontId="2"/>
  </si>
  <si>
    <t>味噌</t>
    <rPh sb="0" eb="2">
      <t>ミソ</t>
    </rPh>
    <phoneticPr fontId="2"/>
  </si>
  <si>
    <t>チーズ</t>
    <phoneticPr fontId="2"/>
  </si>
  <si>
    <t>うどん</t>
    <phoneticPr fontId="2"/>
  </si>
  <si>
    <t>パン</t>
    <phoneticPr fontId="2"/>
  </si>
  <si>
    <t>味噌、ピザ</t>
    <rPh sb="0" eb="2">
      <t>ミソ</t>
    </rPh>
    <phoneticPr fontId="2"/>
  </si>
  <si>
    <t>豆ふかし、そば</t>
    <rPh sb="0" eb="1">
      <t>マメ</t>
    </rPh>
    <phoneticPr fontId="2"/>
  </si>
  <si>
    <t>そば</t>
    <phoneticPr fontId="2"/>
  </si>
  <si>
    <t>パン</t>
    <phoneticPr fontId="2"/>
  </si>
  <si>
    <t>あんこ</t>
    <phoneticPr fontId="2"/>
  </si>
  <si>
    <t>干しイモ</t>
    <rPh sb="0" eb="1">
      <t>ホ</t>
    </rPh>
    <phoneticPr fontId="2"/>
  </si>
  <si>
    <t>あんこ、パン、カステラ</t>
    <phoneticPr fontId="2"/>
  </si>
  <si>
    <t>チーズ、パン</t>
    <phoneticPr fontId="2"/>
  </si>
  <si>
    <t>あんこ</t>
    <phoneticPr fontId="2"/>
  </si>
  <si>
    <t>こしあん</t>
    <phoneticPr fontId="2"/>
  </si>
  <si>
    <t>あんこ</t>
    <phoneticPr fontId="2"/>
  </si>
  <si>
    <t>イベント試作</t>
    <rPh sb="4" eb="6">
      <t>シサク</t>
    </rPh>
    <phoneticPr fontId="2"/>
  </si>
  <si>
    <t>あんこ、豆むし</t>
    <rPh sb="4" eb="5">
      <t>マメ</t>
    </rPh>
    <phoneticPr fontId="2"/>
  </si>
  <si>
    <t>あんこ</t>
    <phoneticPr fontId="2"/>
  </si>
  <si>
    <t>おこわ、ゴーダチーズ</t>
    <phoneticPr fontId="2"/>
  </si>
  <si>
    <t>豆腐作り</t>
    <rPh sb="0" eb="2">
      <t>トウフ</t>
    </rPh>
    <rPh sb="2" eb="3">
      <t>ヅク</t>
    </rPh>
    <phoneticPr fontId="2"/>
  </si>
  <si>
    <t>あんこ</t>
    <phoneticPr fontId="2"/>
  </si>
  <si>
    <t>乾燥ヤーコン</t>
    <rPh sb="0" eb="2">
      <t>カンソウ</t>
    </rPh>
    <phoneticPr fontId="2"/>
  </si>
  <si>
    <t>ペッパービーフ、シフォンケーキ</t>
    <phoneticPr fontId="2"/>
  </si>
  <si>
    <t>アイスクリーム、コロッケ</t>
    <phoneticPr fontId="2"/>
  </si>
  <si>
    <t>チーズ</t>
    <phoneticPr fontId="2"/>
  </si>
  <si>
    <t>パン</t>
    <phoneticPr fontId="2"/>
  </si>
  <si>
    <t>パン、カステラ</t>
    <phoneticPr fontId="2"/>
  </si>
  <si>
    <t>そば</t>
    <phoneticPr fontId="2"/>
  </si>
  <si>
    <t>クッキー</t>
    <phoneticPr fontId="2"/>
  </si>
  <si>
    <t>そば</t>
    <phoneticPr fontId="2"/>
  </si>
  <si>
    <t>チーズ</t>
    <phoneticPr fontId="2"/>
  </si>
  <si>
    <t>トマトピューレ</t>
    <phoneticPr fontId="2"/>
  </si>
  <si>
    <t>豆腐、野菜乾燥</t>
    <rPh sb="0" eb="2">
      <t>トウフ</t>
    </rPh>
    <rPh sb="3" eb="5">
      <t>ヤサイ</t>
    </rPh>
    <rPh sb="5" eb="7">
      <t>カンソウ</t>
    </rPh>
    <phoneticPr fontId="2"/>
  </si>
  <si>
    <t>ポテトパン</t>
    <phoneticPr fontId="2"/>
  </si>
  <si>
    <t>豆腐、油あげ</t>
    <rPh sb="0" eb="2">
      <t>トウフ</t>
    </rPh>
    <rPh sb="3" eb="4">
      <t>アブラ</t>
    </rPh>
    <phoneticPr fontId="2"/>
  </si>
  <si>
    <t>みそ</t>
    <phoneticPr fontId="2"/>
  </si>
  <si>
    <t>アイスクリーム</t>
    <phoneticPr fontId="2"/>
  </si>
  <si>
    <t>中華ちまき、肉まん、あんまん</t>
    <rPh sb="0" eb="2">
      <t>チュウカ</t>
    </rPh>
    <rPh sb="6" eb="7">
      <t>ニク</t>
    </rPh>
    <phoneticPr fontId="2"/>
  </si>
  <si>
    <t>野菜乾燥、コロッケ</t>
    <rPh sb="0" eb="2">
      <t>ヤサイ</t>
    </rPh>
    <rPh sb="2" eb="4">
      <t>カンソウ</t>
    </rPh>
    <phoneticPr fontId="2"/>
  </si>
  <si>
    <t>乾燥、味噌</t>
    <rPh sb="0" eb="2">
      <t>カンソウ</t>
    </rPh>
    <rPh sb="3" eb="5">
      <t>ミソ</t>
    </rPh>
    <phoneticPr fontId="2"/>
  </si>
  <si>
    <t>チーズ</t>
    <phoneticPr fontId="2"/>
  </si>
  <si>
    <t>チーズカット、真空包装</t>
    <rPh sb="7" eb="9">
      <t>シンクウ</t>
    </rPh>
    <rPh sb="9" eb="11">
      <t>ホウソウ</t>
    </rPh>
    <phoneticPr fontId="2"/>
  </si>
  <si>
    <t>コロッケ</t>
    <phoneticPr fontId="2"/>
  </si>
  <si>
    <t>チーズカット、パン</t>
    <phoneticPr fontId="2"/>
  </si>
  <si>
    <t>そば</t>
    <phoneticPr fontId="2"/>
  </si>
  <si>
    <t>パン、カステラ</t>
    <phoneticPr fontId="2"/>
  </si>
  <si>
    <t>パン</t>
    <phoneticPr fontId="2"/>
  </si>
  <si>
    <t>豆腐、だんご</t>
    <rPh sb="0" eb="2">
      <t>トウフ</t>
    </rPh>
    <phoneticPr fontId="2"/>
  </si>
  <si>
    <t>アイス、お惣菜</t>
    <rPh sb="5" eb="7">
      <t>ソウザイ</t>
    </rPh>
    <phoneticPr fontId="2"/>
  </si>
  <si>
    <t>みそ</t>
    <phoneticPr fontId="2"/>
  </si>
  <si>
    <t>試作品</t>
    <rPh sb="0" eb="3">
      <t>シサクヒン</t>
    </rPh>
    <phoneticPr fontId="2"/>
  </si>
  <si>
    <t>味噌</t>
    <rPh sb="0" eb="2">
      <t>ミソ</t>
    </rPh>
    <phoneticPr fontId="2"/>
  </si>
  <si>
    <t>パン</t>
    <phoneticPr fontId="2"/>
  </si>
  <si>
    <t>みそ</t>
    <phoneticPr fontId="2"/>
  </si>
  <si>
    <t>チーズ</t>
    <phoneticPr fontId="2"/>
  </si>
  <si>
    <t>豆腐</t>
    <rPh sb="0" eb="2">
      <t>トウフ</t>
    </rPh>
    <phoneticPr fontId="2"/>
  </si>
  <si>
    <t>五目の具、イモ団子</t>
    <rPh sb="0" eb="2">
      <t>ゴモク</t>
    </rPh>
    <rPh sb="3" eb="4">
      <t>グ</t>
    </rPh>
    <rPh sb="7" eb="9">
      <t>ダンゴ</t>
    </rPh>
    <phoneticPr fontId="2"/>
  </si>
  <si>
    <t>みそ</t>
    <phoneticPr fontId="2"/>
  </si>
  <si>
    <t>チーズ</t>
    <phoneticPr fontId="2"/>
  </si>
  <si>
    <t>そば</t>
    <phoneticPr fontId="2"/>
  </si>
  <si>
    <t>こしあん味付け</t>
    <rPh sb="4" eb="6">
      <t>アジツ</t>
    </rPh>
    <phoneticPr fontId="2"/>
  </si>
  <si>
    <t>パン、みそ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</si>
</sst>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center" vertical="center" shrinkToFit="1"/>
    </xf>
    <xf numFmtId="38" fontId="5" fillId="2" borderId="2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right" vertical="center"/>
    </xf>
    <xf numFmtId="38" fontId="4" fillId="2" borderId="23" xfId="0" applyNumberFormat="1" applyFont="1" applyFill="1" applyBorder="1" applyAlignment="1">
      <alignment horizontal="right" vertical="center"/>
    </xf>
    <xf numFmtId="38" fontId="4" fillId="2" borderId="21" xfId="1" applyNumberFormat="1" applyFont="1" applyFill="1" applyBorder="1" applyAlignment="1">
      <alignment vertical="center"/>
    </xf>
    <xf numFmtId="38" fontId="4" fillId="2" borderId="24" xfId="1" applyNumberFormat="1" applyFont="1" applyFill="1" applyBorder="1" applyAlignment="1">
      <alignment vertical="center"/>
    </xf>
    <xf numFmtId="38" fontId="4" fillId="2" borderId="25" xfId="1" applyNumberFormat="1" applyFont="1" applyFill="1" applyBorder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38" fontId="4" fillId="3" borderId="24" xfId="1" applyNumberFormat="1" applyFont="1" applyFill="1" applyBorder="1" applyAlignment="1">
      <alignment vertical="center"/>
    </xf>
    <xf numFmtId="38" fontId="4" fillId="3" borderId="25" xfId="1" applyNumberFormat="1" applyFont="1" applyFill="1" applyBorder="1" applyAlignment="1">
      <alignment vertical="center"/>
    </xf>
    <xf numFmtId="0" fontId="4" fillId="3" borderId="28" xfId="1" applyNumberFormat="1" applyFont="1" applyFill="1" applyBorder="1" applyAlignment="1">
      <alignment vertical="center"/>
    </xf>
    <xf numFmtId="38" fontId="4" fillId="4" borderId="29" xfId="1" applyNumberFormat="1" applyFont="1" applyFill="1" applyBorder="1" applyAlignment="1">
      <alignment vertical="center"/>
    </xf>
    <xf numFmtId="38" fontId="4" fillId="4" borderId="30" xfId="1" applyNumberFormat="1" applyFont="1" applyFill="1" applyBorder="1" applyAlignment="1">
      <alignment vertical="center"/>
    </xf>
    <xf numFmtId="38" fontId="4" fillId="4" borderId="22" xfId="1" applyNumberFormat="1" applyFont="1" applyFill="1" applyBorder="1" applyAlignment="1">
      <alignment vertical="center"/>
    </xf>
    <xf numFmtId="38" fontId="4" fillId="4" borderId="28" xfId="1" applyNumberFormat="1" applyFont="1" applyFill="1" applyBorder="1" applyAlignment="1">
      <alignment vertical="center"/>
    </xf>
    <xf numFmtId="0" fontId="4" fillId="0" borderId="31" xfId="0" applyNumberFormat="1" applyFont="1" applyBorder="1" applyAlignment="1">
      <alignment horizontal="left" vertical="center" shrinkToFit="1"/>
    </xf>
    <xf numFmtId="38" fontId="4" fillId="2" borderId="32" xfId="0" applyNumberFormat="1" applyFont="1" applyFill="1" applyBorder="1" applyAlignment="1">
      <alignment horizontal="right" vertical="center"/>
    </xf>
    <xf numFmtId="38" fontId="4" fillId="2" borderId="33" xfId="1" applyNumberFormat="1" applyFont="1" applyFill="1" applyBorder="1" applyAlignment="1">
      <alignment vertical="center"/>
    </xf>
    <xf numFmtId="38" fontId="4" fillId="2" borderId="30" xfId="1" applyNumberFormat="1" applyFont="1" applyFill="1" applyBorder="1" applyAlignment="1">
      <alignment vertical="center"/>
    </xf>
    <xf numFmtId="38" fontId="4" fillId="2" borderId="22" xfId="1" applyNumberFormat="1" applyFont="1" applyFill="1" applyBorder="1" applyAlignment="1">
      <alignment vertical="center"/>
    </xf>
    <xf numFmtId="38" fontId="4" fillId="3" borderId="29" xfId="1" applyNumberFormat="1" applyFont="1" applyFill="1" applyBorder="1" applyAlignment="1">
      <alignment vertical="center"/>
    </xf>
    <xf numFmtId="38" fontId="4" fillId="3" borderId="30" xfId="1" applyNumberFormat="1" applyFont="1" applyFill="1" applyBorder="1" applyAlignment="1">
      <alignment vertical="center"/>
    </xf>
    <xf numFmtId="38" fontId="4" fillId="3" borderId="22" xfId="1" applyNumberFormat="1" applyFont="1" applyFill="1" applyBorder="1" applyAlignment="1">
      <alignment vertical="center"/>
    </xf>
    <xf numFmtId="38" fontId="4" fillId="2" borderId="28" xfId="0" applyNumberFormat="1" applyFont="1" applyFill="1" applyBorder="1" applyAlignment="1">
      <alignment horizontal="right" vertical="center"/>
    </xf>
    <xf numFmtId="38" fontId="4" fillId="2" borderId="33" xfId="0" applyNumberFormat="1" applyFont="1" applyFill="1" applyBorder="1" applyAlignment="1">
      <alignment horizontal="center" vertical="center"/>
    </xf>
    <xf numFmtId="0" fontId="4" fillId="2" borderId="33" xfId="1" applyNumberFormat="1" applyFont="1" applyFill="1" applyBorder="1" applyAlignment="1">
      <alignment vertical="center"/>
    </xf>
    <xf numFmtId="0" fontId="4" fillId="2" borderId="30" xfId="1" applyNumberFormat="1" applyFont="1" applyFill="1" applyBorder="1" applyAlignment="1">
      <alignment vertical="center"/>
    </xf>
    <xf numFmtId="0" fontId="4" fillId="2" borderId="22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30" xfId="1" applyNumberFormat="1" applyFont="1" applyFill="1" applyBorder="1" applyAlignment="1">
      <alignment vertical="center"/>
    </xf>
    <xf numFmtId="0" fontId="4" fillId="3" borderId="22" xfId="1" applyNumberFormat="1" applyFont="1" applyFill="1" applyBorder="1" applyAlignment="1">
      <alignment vertical="center"/>
    </xf>
    <xf numFmtId="56" fontId="4" fillId="0" borderId="31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8" fontId="0" fillId="2" borderId="34" xfId="0" applyNumberFormat="1" applyFill="1" applyBorder="1" applyAlignment="1">
      <alignment horizontal="right" vertical="center"/>
    </xf>
    <xf numFmtId="38" fontId="4" fillId="0" borderId="36" xfId="0" applyNumberFormat="1" applyFont="1" applyFill="1" applyBorder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vertical="center"/>
    </xf>
    <xf numFmtId="38" fontId="1" fillId="3" borderId="3" xfId="1" applyNumberFormat="1" applyFont="1" applyFill="1" applyBorder="1" applyAlignment="1">
      <alignment vertical="center"/>
    </xf>
    <xf numFmtId="38" fontId="1" fillId="3" borderId="4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38" fontId="1" fillId="4" borderId="6" xfId="1" applyNumberFormat="1" applyFont="1" applyFill="1" applyBorder="1" applyAlignment="1">
      <alignment vertical="center"/>
    </xf>
    <xf numFmtId="38" fontId="1" fillId="4" borderId="3" xfId="1" applyNumberFormat="1" applyFont="1" applyFill="1" applyBorder="1" applyAlignment="1">
      <alignment vertical="center"/>
    </xf>
    <xf numFmtId="38" fontId="1" fillId="4" borderId="4" xfId="1" applyNumberFormat="1" applyFont="1" applyFill="1" applyBorder="1" applyAlignment="1">
      <alignment vertical="center"/>
    </xf>
    <xf numFmtId="38" fontId="1" fillId="4" borderId="34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6" xfId="0" applyNumberFormat="1" applyFont="1" applyFill="1" applyBorder="1" applyAlignment="1">
      <alignment horizontal="left" vertical="center"/>
    </xf>
    <xf numFmtId="38" fontId="8" fillId="0" borderId="36" xfId="0" applyNumberFormat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36" xfId="0" applyNumberFormat="1" applyFill="1" applyBorder="1"/>
    <xf numFmtId="38" fontId="0" fillId="0" borderId="37" xfId="0" applyNumberFormat="1" applyFill="1" applyBorder="1"/>
    <xf numFmtId="38" fontId="4" fillId="0" borderId="37" xfId="1" applyNumberFormat="1" applyFont="1" applyFill="1" applyBorder="1" applyAlignment="1">
      <alignment vertical="center"/>
    </xf>
    <xf numFmtId="38" fontId="0" fillId="2" borderId="1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vertical="center"/>
    </xf>
    <xf numFmtId="38" fontId="0" fillId="2" borderId="3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38" xfId="0" applyNumberFormat="1" applyFill="1" applyBorder="1" applyAlignment="1">
      <alignment vertical="center"/>
    </xf>
    <xf numFmtId="38" fontId="1" fillId="3" borderId="34" xfId="1" applyNumberFormat="1" applyFont="1" applyFill="1" applyBorder="1" applyAlignment="1">
      <alignment vertical="center"/>
    </xf>
    <xf numFmtId="38" fontId="1" fillId="4" borderId="39" xfId="1" applyNumberFormat="1" applyFont="1" applyFill="1" applyBorder="1" applyAlignment="1">
      <alignment vertical="center"/>
    </xf>
    <xf numFmtId="38" fontId="1" fillId="4" borderId="40" xfId="1" applyNumberFormat="1" applyFont="1" applyFill="1" applyBorder="1" applyAlignment="1">
      <alignment vertical="center"/>
    </xf>
    <xf numFmtId="0" fontId="0" fillId="0" borderId="36" xfId="0" applyBorder="1"/>
    <xf numFmtId="38" fontId="0" fillId="0" borderId="36" xfId="0" applyNumberFormat="1" applyBorder="1"/>
    <xf numFmtId="38" fontId="4" fillId="0" borderId="36" xfId="1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38" fontId="0" fillId="2" borderId="38" xfId="0" applyNumberFormat="1" applyFill="1" applyBorder="1" applyAlignment="1">
      <alignment horizontal="right"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41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0" fillId="0" borderId="13" xfId="0" applyBorder="1"/>
    <xf numFmtId="38" fontId="0" fillId="0" borderId="13" xfId="0" applyNumberFormat="1" applyBorder="1"/>
    <xf numFmtId="38" fontId="0" fillId="0" borderId="0" xfId="0" applyNumberFormat="1" applyFill="1" applyBorder="1"/>
    <xf numFmtId="38" fontId="0" fillId="2" borderId="42" xfId="0" applyNumberFormat="1" applyFill="1" applyBorder="1" applyAlignment="1">
      <alignment vertical="center"/>
    </xf>
    <xf numFmtId="38" fontId="0" fillId="2" borderId="40" xfId="0" applyNumberFormat="1" applyFill="1" applyBorder="1" applyAlignment="1">
      <alignment vertical="center"/>
    </xf>
    <xf numFmtId="38" fontId="1" fillId="3" borderId="39" xfId="1" applyNumberFormat="1" applyFont="1" applyFill="1" applyBorder="1" applyAlignment="1">
      <alignment vertical="center"/>
    </xf>
    <xf numFmtId="38" fontId="1" fillId="3" borderId="38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38" fontId="1" fillId="3" borderId="4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vertical="center"/>
    </xf>
    <xf numFmtId="0" fontId="0" fillId="0" borderId="0" xfId="0" applyNumberFormat="1" applyBorder="1"/>
    <xf numFmtId="38" fontId="4" fillId="0" borderId="44" xfId="0" applyNumberFormat="1" applyFont="1" applyBorder="1" applyAlignment="1">
      <alignment vertical="center"/>
    </xf>
    <xf numFmtId="0" fontId="4" fillId="2" borderId="45" xfId="1" applyNumberFormat="1" applyFont="1" applyFill="1" applyBorder="1" applyAlignment="1">
      <alignment vertical="center"/>
    </xf>
    <xf numFmtId="0" fontId="4" fillId="3" borderId="46" xfId="1" applyNumberFormat="1" applyFont="1" applyFill="1" applyBorder="1" applyAlignment="1">
      <alignment vertical="center"/>
    </xf>
    <xf numFmtId="0" fontId="4" fillId="3" borderId="47" xfId="1" applyNumberFormat="1" applyFont="1" applyFill="1" applyBorder="1" applyAlignment="1">
      <alignment vertical="center"/>
    </xf>
    <xf numFmtId="0" fontId="4" fillId="3" borderId="48" xfId="1" applyNumberFormat="1" applyFont="1" applyFill="1" applyBorder="1" applyAlignment="1">
      <alignment vertical="center"/>
    </xf>
    <xf numFmtId="0" fontId="4" fillId="3" borderId="49" xfId="1" applyNumberFormat="1" applyFont="1" applyFill="1" applyBorder="1" applyAlignment="1">
      <alignment vertical="center"/>
    </xf>
    <xf numFmtId="38" fontId="4" fillId="4" borderId="46" xfId="1" applyNumberFormat="1" applyFont="1" applyFill="1" applyBorder="1" applyAlignment="1">
      <alignment vertical="center"/>
    </xf>
    <xf numFmtId="38" fontId="4" fillId="4" borderId="47" xfId="1" applyNumberFormat="1" applyFont="1" applyFill="1" applyBorder="1" applyAlignment="1">
      <alignment vertical="center"/>
    </xf>
    <xf numFmtId="38" fontId="4" fillId="4" borderId="48" xfId="1" applyNumberFormat="1" applyFont="1" applyFill="1" applyBorder="1" applyAlignment="1">
      <alignment vertical="center"/>
    </xf>
    <xf numFmtId="38" fontId="4" fillId="4" borderId="49" xfId="1" applyNumberFormat="1" applyFont="1" applyFill="1" applyBorder="1" applyAlignment="1">
      <alignment vertical="center"/>
    </xf>
    <xf numFmtId="0" fontId="0" fillId="0" borderId="44" xfId="0" applyNumberFormat="1" applyBorder="1"/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left" vertical="center"/>
    </xf>
    <xf numFmtId="176" fontId="4" fillId="5" borderId="51" xfId="0" applyNumberFormat="1" applyFont="1" applyFill="1" applyBorder="1" applyAlignment="1">
      <alignment horizontal="center" vertical="center"/>
    </xf>
    <xf numFmtId="176" fontId="4" fillId="5" borderId="52" xfId="0" applyNumberFormat="1" applyFont="1" applyFill="1" applyBorder="1" applyAlignment="1">
      <alignment horizontal="center" vertical="center"/>
    </xf>
    <xf numFmtId="176" fontId="4" fillId="5" borderId="53" xfId="0" applyNumberFormat="1" applyFont="1" applyFill="1" applyBorder="1" applyAlignment="1">
      <alignment horizontal="center" vertical="center"/>
    </xf>
    <xf numFmtId="176" fontId="4" fillId="5" borderId="18" xfId="0" applyNumberFormat="1" applyFont="1" applyFill="1" applyBorder="1" applyAlignment="1">
      <alignment horizontal="center" vertical="center"/>
    </xf>
    <xf numFmtId="176" fontId="4" fillId="5" borderId="54" xfId="0" applyNumberFormat="1" applyFont="1" applyFill="1" applyBorder="1" applyAlignment="1">
      <alignment horizontal="center" vertical="center"/>
    </xf>
    <xf numFmtId="176" fontId="4" fillId="5" borderId="55" xfId="0" applyNumberFormat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>
      <alignment horizontal="center" vertical="center"/>
    </xf>
    <xf numFmtId="176" fontId="4" fillId="5" borderId="56" xfId="0" applyNumberFormat="1" applyFont="1" applyFill="1" applyBorder="1" applyAlignment="1">
      <alignment horizontal="center" vertical="center"/>
    </xf>
    <xf numFmtId="176" fontId="4" fillId="3" borderId="54" xfId="0" applyNumberFormat="1" applyFont="1" applyFill="1" applyBorder="1" applyAlignment="1">
      <alignment horizontal="center" vertical="center"/>
    </xf>
    <xf numFmtId="176" fontId="4" fillId="3" borderId="55" xfId="0" applyNumberFormat="1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4" borderId="54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center" vertical="center"/>
    </xf>
    <xf numFmtId="176" fontId="4" fillId="4" borderId="56" xfId="0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7" xfId="0" applyFill="1" applyBorder="1"/>
    <xf numFmtId="0" fontId="11" fillId="0" borderId="57" xfId="0" applyFont="1" applyFill="1" applyBorder="1"/>
    <xf numFmtId="38" fontId="4" fillId="2" borderId="22" xfId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/>
    </xf>
    <xf numFmtId="38" fontId="4" fillId="2" borderId="66" xfId="0" applyNumberFormat="1" applyFont="1" applyFill="1" applyBorder="1" applyAlignment="1">
      <alignment horizontal="right" vertical="center"/>
    </xf>
    <xf numFmtId="0" fontId="0" fillId="0" borderId="67" xfId="0" applyFill="1" applyBorder="1" applyAlignment="1"/>
    <xf numFmtId="0" fontId="0" fillId="0" borderId="61" xfId="0" applyFill="1" applyBorder="1" applyAlignment="1"/>
    <xf numFmtId="0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38" fontId="5" fillId="2" borderId="68" xfId="0" applyNumberFormat="1" applyFont="1" applyFill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right" vertical="center"/>
    </xf>
    <xf numFmtId="38" fontId="5" fillId="3" borderId="70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8" fontId="5" fillId="3" borderId="73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78" xfId="0" applyNumberFormat="1" applyFont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80" xfId="0" applyNumberFormat="1" applyFont="1" applyBorder="1" applyAlignment="1">
      <alignment horizontal="right" vertical="center"/>
    </xf>
    <xf numFmtId="38" fontId="5" fillId="3" borderId="41" xfId="0" applyNumberFormat="1" applyFont="1" applyFill="1" applyBorder="1" applyAlignment="1">
      <alignment horizontal="center" vertical="center"/>
    </xf>
    <xf numFmtId="3" fontId="4" fillId="0" borderId="81" xfId="0" applyNumberFormat="1" applyFont="1" applyBorder="1" applyAlignment="1">
      <alignment horizontal="right" vertical="center"/>
    </xf>
    <xf numFmtId="38" fontId="5" fillId="3" borderId="79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" fontId="4" fillId="0" borderId="84" xfId="0" applyNumberFormat="1" applyFont="1" applyFill="1" applyBorder="1" applyAlignment="1">
      <alignment horizontal="right" vertical="center"/>
    </xf>
    <xf numFmtId="38" fontId="5" fillId="4" borderId="70" xfId="0" applyNumberFormat="1" applyFont="1" applyFill="1" applyBorder="1" applyAlignment="1">
      <alignment horizontal="center" vertical="center"/>
    </xf>
    <xf numFmtId="38" fontId="5" fillId="4" borderId="79" xfId="0" applyNumberFormat="1" applyFont="1" applyFill="1" applyBorder="1" applyAlignment="1">
      <alignment horizontal="center" vertical="center"/>
    </xf>
    <xf numFmtId="38" fontId="5" fillId="4" borderId="41" xfId="0" applyNumberFormat="1" applyFont="1" applyFill="1" applyBorder="1" applyAlignment="1">
      <alignment horizontal="center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3" fontId="4" fillId="0" borderId="87" xfId="0" applyNumberFormat="1" applyFont="1" applyFill="1" applyBorder="1" applyAlignment="1">
      <alignment horizontal="right" vertical="center"/>
    </xf>
    <xf numFmtId="3" fontId="4" fillId="0" borderId="88" xfId="0" applyNumberFormat="1" applyFont="1" applyBorder="1" applyAlignment="1">
      <alignment horizontal="right" vertical="center"/>
    </xf>
    <xf numFmtId="38" fontId="5" fillId="2" borderId="79" xfId="0" applyNumberFormat="1" applyFont="1" applyFill="1" applyBorder="1" applyAlignment="1">
      <alignment horizontal="center" vertical="center"/>
    </xf>
    <xf numFmtId="3" fontId="4" fillId="0" borderId="89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 shrinkToFit="1"/>
    </xf>
    <xf numFmtId="38" fontId="5" fillId="2" borderId="70" xfId="0" applyNumberFormat="1" applyFont="1" applyFill="1" applyBorder="1" applyAlignment="1">
      <alignment horizontal="center" vertical="center" shrinkToFit="1"/>
    </xf>
    <xf numFmtId="0" fontId="4" fillId="0" borderId="92" xfId="0" applyNumberFormat="1" applyFont="1" applyBorder="1" applyAlignment="1">
      <alignment vertical="center"/>
    </xf>
    <xf numFmtId="0" fontId="4" fillId="0" borderId="92" xfId="0" applyNumberFormat="1" applyFont="1" applyBorder="1" applyAlignment="1">
      <alignment horizontal="left" vertical="center" shrinkToFit="1"/>
    </xf>
    <xf numFmtId="0" fontId="4" fillId="0" borderId="31" xfId="0" applyNumberFormat="1" applyFont="1" applyFill="1" applyBorder="1" applyAlignment="1" applyProtection="1">
      <alignment horizontal="left" vertical="center" shrinkToFit="1"/>
      <protection locked="0"/>
    </xf>
    <xf numFmtId="56" fontId="4" fillId="0" borderId="93" xfId="0" applyNumberFormat="1" applyFont="1" applyFill="1" applyBorder="1" applyAlignment="1">
      <alignment horizontal="center" vertical="center"/>
    </xf>
    <xf numFmtId="56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shrinkToFit="1"/>
    </xf>
    <xf numFmtId="0" fontId="0" fillId="0" borderId="57" xfId="0" applyBorder="1"/>
    <xf numFmtId="0" fontId="0" fillId="0" borderId="0" xfId="0" applyBorder="1"/>
    <xf numFmtId="0" fontId="4" fillId="0" borderId="92" xfId="0" applyNumberFormat="1" applyFont="1" applyFill="1" applyBorder="1" applyAlignment="1">
      <alignment horizontal="left" vertical="center" shrinkToFit="1"/>
    </xf>
    <xf numFmtId="0" fontId="0" fillId="0" borderId="67" xfId="0" applyBorder="1"/>
    <xf numFmtId="0" fontId="0" fillId="0" borderId="61" xfId="0" applyBorder="1"/>
    <xf numFmtId="3" fontId="2" fillId="0" borderId="0" xfId="0" applyNumberFormat="1" applyFont="1"/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4" fillId="3" borderId="94" xfId="1" applyNumberFormat="1" applyFont="1" applyFill="1" applyBorder="1" applyAlignment="1">
      <alignment vertical="center"/>
    </xf>
    <xf numFmtId="38" fontId="4" fillId="4" borderId="95" xfId="1" applyNumberFormat="1" applyFont="1" applyFill="1" applyBorder="1" applyAlignment="1">
      <alignment vertical="center"/>
    </xf>
    <xf numFmtId="38" fontId="4" fillId="4" borderId="96" xfId="1" applyNumberFormat="1" applyFont="1" applyFill="1" applyBorder="1" applyAlignment="1">
      <alignment vertical="center"/>
    </xf>
    <xf numFmtId="38" fontId="4" fillId="4" borderId="97" xfId="1" applyNumberFormat="1" applyFont="1" applyFill="1" applyBorder="1" applyAlignment="1">
      <alignment vertical="center"/>
    </xf>
    <xf numFmtId="38" fontId="4" fillId="4" borderId="94" xfId="1" applyNumberFormat="1" applyFont="1" applyFill="1" applyBorder="1" applyAlignment="1">
      <alignment vertical="center"/>
    </xf>
    <xf numFmtId="38" fontId="5" fillId="4" borderId="98" xfId="0" applyNumberFormat="1" applyFont="1" applyFill="1" applyBorder="1" applyAlignment="1">
      <alignment horizontal="center" vertical="center"/>
    </xf>
    <xf numFmtId="38" fontId="5" fillId="4" borderId="37" xfId="0" applyNumberFormat="1" applyFont="1" applyFill="1" applyBorder="1" applyAlignment="1">
      <alignment horizontal="center" vertical="center"/>
    </xf>
    <xf numFmtId="38" fontId="5" fillId="4" borderId="99" xfId="0" applyNumberFormat="1" applyFont="1" applyFill="1" applyBorder="1" applyAlignment="1">
      <alignment horizontal="center" vertical="center"/>
    </xf>
    <xf numFmtId="38" fontId="5" fillId="4" borderId="100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5" fillId="4" borderId="101" xfId="0" applyNumberFormat="1" applyFont="1" applyFill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58" xfId="0" applyNumberFormat="1" applyFont="1" applyFill="1" applyBorder="1" applyAlignment="1">
      <alignment horizontal="center" vertical="center"/>
    </xf>
    <xf numFmtId="38" fontId="5" fillId="3" borderId="103" xfId="0" applyNumberFormat="1" applyFont="1" applyFill="1" applyBorder="1" applyAlignment="1">
      <alignment horizontal="center" vertical="center"/>
    </xf>
    <xf numFmtId="38" fontId="5" fillId="3" borderId="104" xfId="0" applyNumberFormat="1" applyFont="1" applyFill="1" applyBorder="1" applyAlignment="1">
      <alignment horizontal="center" vertical="center"/>
    </xf>
    <xf numFmtId="38" fontId="5" fillId="3" borderId="105" xfId="0" applyNumberFormat="1" applyFont="1" applyFill="1" applyBorder="1" applyAlignment="1">
      <alignment horizontal="center" vertical="center"/>
    </xf>
    <xf numFmtId="0" fontId="5" fillId="0" borderId="106" xfId="0" applyNumberFormat="1" applyFont="1" applyBorder="1" applyAlignment="1">
      <alignment horizontal="center" vertical="center"/>
    </xf>
    <xf numFmtId="0" fontId="5" fillId="0" borderId="107" xfId="0" applyNumberFormat="1" applyFont="1" applyBorder="1" applyAlignment="1">
      <alignment horizontal="center" vertical="center"/>
    </xf>
    <xf numFmtId="0" fontId="5" fillId="0" borderId="108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NumberFormat="1" applyFont="1" applyBorder="1" applyAlignment="1" applyProtection="1">
      <alignment horizontal="center" vertical="center" wrapText="1"/>
      <protection locked="0"/>
    </xf>
    <xf numFmtId="38" fontId="5" fillId="2" borderId="102" xfId="0" applyNumberFormat="1" applyFont="1" applyFill="1" applyBorder="1" applyAlignment="1">
      <alignment horizontal="center" vertical="center" wrapText="1"/>
    </xf>
    <xf numFmtId="38" fontId="5" fillId="2" borderId="11" xfId="0" applyNumberFormat="1" applyFont="1" applyFill="1" applyBorder="1" applyAlignment="1">
      <alignment horizontal="center" vertical="center" wrapText="1"/>
    </xf>
    <xf numFmtId="38" fontId="5" fillId="2" borderId="58" xfId="0" applyNumberFormat="1" applyFont="1" applyFill="1" applyBorder="1" applyAlignment="1">
      <alignment horizontal="center" vertical="center" wrapText="1"/>
    </xf>
    <xf numFmtId="38" fontId="5" fillId="2" borderId="112" xfId="0" applyNumberFormat="1" applyFont="1" applyFill="1" applyBorder="1" applyAlignment="1">
      <alignment horizontal="center" vertical="center"/>
    </xf>
    <xf numFmtId="38" fontId="5" fillId="2" borderId="104" xfId="0" applyNumberFormat="1" applyFont="1" applyFill="1" applyBorder="1" applyAlignment="1">
      <alignment horizontal="center" vertical="center"/>
    </xf>
    <xf numFmtId="38" fontId="5" fillId="2" borderId="105" xfId="0" applyNumberFormat="1" applyFont="1" applyFill="1" applyBorder="1" applyAlignment="1">
      <alignment horizontal="center" vertical="center"/>
    </xf>
    <xf numFmtId="38" fontId="5" fillId="2" borderId="113" xfId="0" applyNumberFormat="1" applyFont="1" applyFill="1" applyBorder="1" applyAlignment="1">
      <alignment horizontal="center" vertical="center" wrapText="1"/>
    </xf>
    <xf numFmtId="38" fontId="5" fillId="2" borderId="114" xfId="0" applyNumberFormat="1" applyFont="1" applyFill="1" applyBorder="1" applyAlignment="1">
      <alignment horizontal="center" vertical="center" wrapText="1"/>
    </xf>
    <xf numFmtId="38" fontId="5" fillId="2" borderId="61" xfId="0" applyNumberFormat="1" applyFont="1" applyFill="1" applyBorder="1" applyAlignment="1">
      <alignment horizontal="center" vertical="center" wrapText="1"/>
    </xf>
    <xf numFmtId="0" fontId="4" fillId="0" borderId="106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4" fillId="0" borderId="93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9" xfId="0" applyNumberFormat="1" applyFont="1" applyBorder="1" applyAlignment="1" applyProtection="1">
      <alignment horizontal="center" vertical="center"/>
      <protection locked="0"/>
    </xf>
    <xf numFmtId="0" fontId="4" fillId="0" borderId="93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09" xfId="0" applyNumberFormat="1" applyFont="1" applyBorder="1" applyAlignment="1">
      <alignment horizontal="center" vertical="center"/>
    </xf>
    <xf numFmtId="0" fontId="4" fillId="0" borderId="98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20" xfId="0" applyNumberFormat="1" applyFont="1" applyBorder="1" applyAlignment="1" applyProtection="1">
      <alignment horizontal="center" vertical="center"/>
      <protection locked="0"/>
    </xf>
    <xf numFmtId="0" fontId="4" fillId="0" borderId="121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2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0" fontId="4" fillId="0" borderId="91" xfId="0" applyNumberFormat="1" applyFont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/>
    </xf>
    <xf numFmtId="38" fontId="5" fillId="3" borderId="11" xfId="0" applyNumberFormat="1" applyFont="1" applyFill="1" applyBorder="1" applyAlignment="1">
      <alignment horizontal="center"/>
    </xf>
    <xf numFmtId="38" fontId="5" fillId="3" borderId="58" xfId="0" applyNumberFormat="1" applyFont="1" applyFill="1" applyBorder="1" applyAlignment="1">
      <alignment horizontal="center"/>
    </xf>
    <xf numFmtId="0" fontId="4" fillId="0" borderId="117" xfId="0" applyNumberFormat="1" applyFont="1" applyBorder="1" applyAlignment="1" applyProtection="1">
      <alignment horizontal="center" vertical="center"/>
      <protection locked="0"/>
    </xf>
    <xf numFmtId="0" fontId="4" fillId="0" borderId="118" xfId="0" applyNumberFormat="1" applyFont="1" applyBorder="1" applyAlignment="1" applyProtection="1">
      <alignment horizontal="center" vertical="center"/>
      <protection locked="0"/>
    </xf>
    <xf numFmtId="0" fontId="4" fillId="0" borderId="119" xfId="0" applyNumberFormat="1" applyFont="1" applyBorder="1" applyAlignment="1" applyProtection="1">
      <alignment horizontal="center" vertical="center"/>
      <protection locked="0"/>
    </xf>
    <xf numFmtId="38" fontId="5" fillId="2" borderId="115" xfId="0" applyNumberFormat="1" applyFont="1" applyFill="1" applyBorder="1" applyAlignment="1">
      <alignment horizontal="center" vertical="center" wrapText="1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01" xfId="0" applyNumberFormat="1" applyFont="1" applyFill="1" applyBorder="1" applyAlignment="1">
      <alignment horizontal="center" vertical="center"/>
    </xf>
    <xf numFmtId="38" fontId="5" fillId="2" borderId="6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distributed" vertical="center"/>
    </xf>
    <xf numFmtId="0" fontId="4" fillId="0" borderId="31" xfId="0" applyNumberFormat="1" applyFont="1" applyBorder="1" applyAlignment="1">
      <alignment horizontal="distributed" vertical="center"/>
    </xf>
    <xf numFmtId="0" fontId="4" fillId="0" borderId="109" xfId="0" applyNumberFormat="1" applyFont="1" applyBorder="1" applyAlignment="1">
      <alignment horizontal="distributed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57" xfId="0" applyFill="1" applyBorder="1" applyAlignment="1">
      <alignment horizontal="left"/>
    </xf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67" xfId="0" applyFill="1" applyBorder="1" applyAlignment="1"/>
    <xf numFmtId="0" fontId="0" fillId="0" borderId="61" xfId="0" applyBorder="1" applyAlignment="1"/>
    <xf numFmtId="0" fontId="0" fillId="0" borderId="57" xfId="0" applyFill="1" applyBorder="1" applyAlignment="1"/>
    <xf numFmtId="0" fontId="0" fillId="0" borderId="61" xfId="0" applyFill="1" applyBorder="1" applyAlignment="1"/>
    <xf numFmtId="0" fontId="11" fillId="0" borderId="5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3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zoomScale="90" workbookViewId="0">
      <selection activeCell="D18" sqref="D18"/>
    </sheetView>
  </sheetViews>
  <sheetFormatPr defaultRowHeight="13.5" x14ac:dyDescent="0.15"/>
  <cols>
    <col min="1" max="1" width="1.625" customWidth="1"/>
    <col min="2" max="2" width="5.125" customWidth="1"/>
    <col min="3" max="4" width="6.75" customWidth="1"/>
    <col min="5" max="5" width="5.375" customWidth="1"/>
    <col min="6" max="6" width="7.75" customWidth="1"/>
    <col min="7" max="7" width="7.8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2" ht="17.25" x14ac:dyDescent="0.15">
      <c r="B1" s="1" t="s">
        <v>205</v>
      </c>
    </row>
    <row r="2" spans="2:22" s="2" customFormat="1" ht="12.75" thickBot="1" x14ac:dyDescent="0.2"/>
    <row r="3" spans="2:22" s="3" customFormat="1" ht="15" customHeight="1" x14ac:dyDescent="0.15">
      <c r="B3" s="241" t="s">
        <v>0</v>
      </c>
      <c r="C3" s="244" t="s">
        <v>1</v>
      </c>
      <c r="D3" s="247" t="s">
        <v>2</v>
      </c>
      <c r="E3" s="250" t="s">
        <v>3</v>
      </c>
      <c r="F3" s="251"/>
      <c r="G3" s="251"/>
      <c r="H3" s="251"/>
      <c r="I3" s="251"/>
      <c r="J3" s="251"/>
      <c r="K3" s="251"/>
      <c r="L3" s="252"/>
      <c r="M3" s="235" t="s">
        <v>4</v>
      </c>
      <c r="N3" s="236"/>
      <c r="O3" s="236"/>
      <c r="P3" s="236"/>
      <c r="Q3" s="237"/>
      <c r="R3" s="229" t="s">
        <v>5</v>
      </c>
      <c r="S3" s="230"/>
      <c r="T3" s="230"/>
      <c r="U3" s="230"/>
      <c r="V3" s="231"/>
    </row>
    <row r="4" spans="2:22" s="3" customFormat="1" ht="15" customHeight="1" x14ac:dyDescent="0.15">
      <c r="B4" s="242"/>
      <c r="C4" s="245"/>
      <c r="D4" s="248"/>
      <c r="E4" s="256" t="s">
        <v>6</v>
      </c>
      <c r="F4" s="257"/>
      <c r="G4" s="258"/>
      <c r="H4" s="253" t="s">
        <v>7</v>
      </c>
      <c r="I4" s="254"/>
      <c r="J4" s="254"/>
      <c r="K4" s="254"/>
      <c r="L4" s="255"/>
      <c r="M4" s="238" t="s">
        <v>7</v>
      </c>
      <c r="N4" s="239"/>
      <c r="O4" s="239"/>
      <c r="P4" s="239"/>
      <c r="Q4" s="240"/>
      <c r="R4" s="232"/>
      <c r="S4" s="233"/>
      <c r="T4" s="233"/>
      <c r="U4" s="233"/>
      <c r="V4" s="234"/>
    </row>
    <row r="5" spans="2:22" s="3" customFormat="1" ht="15" customHeight="1" thickBot="1" x14ac:dyDescent="0.2">
      <c r="B5" s="243"/>
      <c r="C5" s="246"/>
      <c r="D5" s="249"/>
      <c r="E5" s="209" t="s">
        <v>8</v>
      </c>
      <c r="F5" s="208" t="s">
        <v>9</v>
      </c>
      <c r="G5" s="4" t="s">
        <v>10</v>
      </c>
      <c r="H5" s="177" t="s">
        <v>11</v>
      </c>
      <c r="I5" s="203" t="s">
        <v>12</v>
      </c>
      <c r="J5" s="203" t="s">
        <v>13</v>
      </c>
      <c r="K5" s="205" t="s">
        <v>14</v>
      </c>
      <c r="L5" s="8" t="s">
        <v>15</v>
      </c>
      <c r="M5" s="179" t="s">
        <v>11</v>
      </c>
      <c r="N5" s="182" t="s">
        <v>12</v>
      </c>
      <c r="O5" s="192" t="s">
        <v>13</v>
      </c>
      <c r="P5" s="190" t="s">
        <v>14</v>
      </c>
      <c r="Q5" s="12" t="s">
        <v>15</v>
      </c>
      <c r="R5" s="196" t="s">
        <v>11</v>
      </c>
      <c r="S5" s="197" t="s">
        <v>12</v>
      </c>
      <c r="T5" s="197" t="s">
        <v>13</v>
      </c>
      <c r="U5" s="198" t="s">
        <v>14</v>
      </c>
      <c r="V5" s="16" t="s">
        <v>15</v>
      </c>
    </row>
    <row r="6" spans="2:22" s="17" customFormat="1" ht="15" customHeight="1" x14ac:dyDescent="0.15">
      <c r="B6" s="171">
        <v>4</v>
      </c>
      <c r="C6" s="18">
        <f>'H2９(月別)'!B17</f>
        <v>11</v>
      </c>
      <c r="D6" s="19">
        <f>+'H2９(月別)'!C17</f>
        <v>11</v>
      </c>
      <c r="E6" s="185">
        <f>+'H2９(月別)'!E17</f>
        <v>33</v>
      </c>
      <c r="F6" s="165">
        <f>+'H2９(月別)'!G17</f>
        <v>9600</v>
      </c>
      <c r="G6" s="20">
        <f>'H2９(月別)'!H17</f>
        <v>3</v>
      </c>
      <c r="H6" s="178">
        <f>+'H2９(月別)'!I17</f>
        <v>0</v>
      </c>
      <c r="I6" s="193">
        <f>+'H2９(月別)'!J17</f>
        <v>0</v>
      </c>
      <c r="J6" s="193">
        <f>+'H2９(月別)'!K17</f>
        <v>0</v>
      </c>
      <c r="K6" s="206">
        <f>+'H2９(月別)'!L17</f>
        <v>33</v>
      </c>
      <c r="L6" s="164">
        <f>SUM(H6:K6)</f>
        <v>33</v>
      </c>
      <c r="M6" s="180">
        <f>'H2９(月別)'!N17</f>
        <v>0</v>
      </c>
      <c r="N6" s="183">
        <f>'H2９(月別)'!O17</f>
        <v>0</v>
      </c>
      <c r="O6" s="193">
        <f>'H2９(月別)'!P17</f>
        <v>0</v>
      </c>
      <c r="P6" s="22">
        <f>'H2９(月別)'!Q17</f>
        <v>0</v>
      </c>
      <c r="Q6" s="21">
        <f>SUM(M6:P6)</f>
        <v>0</v>
      </c>
      <c r="R6" s="185">
        <f t="shared" ref="R6:R17" si="0">H6+M6</f>
        <v>0</v>
      </c>
      <c r="S6" s="194">
        <f t="shared" ref="S6:S17" si="1">I6+N6</f>
        <v>0</v>
      </c>
      <c r="T6" s="194">
        <f t="shared" ref="T6:T17" si="2">J6+O6</f>
        <v>0</v>
      </c>
      <c r="U6" s="165">
        <f t="shared" ref="U6:U17" si="3">K6+P6</f>
        <v>33</v>
      </c>
      <c r="V6" s="21">
        <f t="shared" ref="V6:V17" si="4">SUM(R6:U6)</f>
        <v>33</v>
      </c>
    </row>
    <row r="7" spans="2:22" s="17" customFormat="1" ht="15" customHeight="1" x14ac:dyDescent="0.15">
      <c r="B7" s="172">
        <v>5</v>
      </c>
      <c r="C7" s="18">
        <f>'H2９(月別)'!B29</f>
        <v>7</v>
      </c>
      <c r="D7" s="19">
        <f>'H2９(月別)'!C29</f>
        <v>7</v>
      </c>
      <c r="E7" s="185">
        <f>'H2９(月別)'!E29</f>
        <v>29</v>
      </c>
      <c r="F7" s="165">
        <f>'H2９(月別)'!G29</f>
        <v>8700</v>
      </c>
      <c r="G7" s="20">
        <f>'H2９(月別)'!H29</f>
        <v>0</v>
      </c>
      <c r="H7" s="199">
        <f>'H2９(月別)'!I29</f>
        <v>0</v>
      </c>
      <c r="I7" s="194">
        <f>'H2９(月別)'!J29</f>
        <v>0</v>
      </c>
      <c r="J7" s="194">
        <v>0</v>
      </c>
      <c r="K7" s="165">
        <f>'H2９(月別)'!L29</f>
        <v>29</v>
      </c>
      <c r="L7" s="166">
        <f>SUM(H7:K7)</f>
        <v>29</v>
      </c>
      <c r="M7" s="185">
        <f>'H2９(月別)'!N29</f>
        <v>0</v>
      </c>
      <c r="N7" s="184">
        <f>'H2９(月別)'!O29</f>
        <v>0</v>
      </c>
      <c r="O7" s="194">
        <f>'H2９(月別)'!P29</f>
        <v>0</v>
      </c>
      <c r="P7" s="24">
        <f>'H2９(月別)'!Q29</f>
        <v>4</v>
      </c>
      <c r="Q7" s="23">
        <f>SUM(M7:P7)</f>
        <v>4</v>
      </c>
      <c r="R7" s="185">
        <f t="shared" si="0"/>
        <v>0</v>
      </c>
      <c r="S7" s="194">
        <f t="shared" si="1"/>
        <v>0</v>
      </c>
      <c r="T7" s="194">
        <f t="shared" si="2"/>
        <v>0</v>
      </c>
      <c r="U7" s="165">
        <f t="shared" si="3"/>
        <v>33</v>
      </c>
      <c r="V7" s="23">
        <f>SUM(R7:U7)</f>
        <v>33</v>
      </c>
    </row>
    <row r="8" spans="2:22" s="17" customFormat="1" ht="15" customHeight="1" x14ac:dyDescent="0.15">
      <c r="B8" s="172">
        <v>6</v>
      </c>
      <c r="C8" s="18">
        <f>'H2９(月別)'!B46</f>
        <v>12</v>
      </c>
      <c r="D8" s="19">
        <f>'H2９(月別)'!C46</f>
        <v>12</v>
      </c>
      <c r="E8" s="185">
        <f>'H2９(月別)'!E46</f>
        <v>53</v>
      </c>
      <c r="F8" s="165">
        <f>'H2９(月別)'!G46</f>
        <v>15900</v>
      </c>
      <c r="G8" s="20">
        <f>'H2９(月別)'!H46</f>
        <v>0</v>
      </c>
      <c r="H8" s="199">
        <f>'H2９(月別)'!I46</f>
        <v>0</v>
      </c>
      <c r="I8" s="194">
        <f>'H2９(月別)'!J46</f>
        <v>0</v>
      </c>
      <c r="J8" s="194">
        <f>'H2９(月別)'!K46</f>
        <v>1</v>
      </c>
      <c r="K8" s="165">
        <f>'H2９(月別)'!L46</f>
        <v>52</v>
      </c>
      <c r="L8" s="166">
        <f>SUM(H8:K8)</f>
        <v>53</v>
      </c>
      <c r="M8" s="185">
        <f>'H2９(月別)'!N46</f>
        <v>0</v>
      </c>
      <c r="N8" s="184">
        <f>'H2９(月別)'!O46</f>
        <v>0</v>
      </c>
      <c r="O8" s="194">
        <f>'H2９(月別)'!P46</f>
        <v>0</v>
      </c>
      <c r="P8" s="24">
        <f>'H2９(月別)'!Q46</f>
        <v>0</v>
      </c>
      <c r="Q8" s="23">
        <f>SUM(M8:P8)</f>
        <v>0</v>
      </c>
      <c r="R8" s="185">
        <f t="shared" si="0"/>
        <v>0</v>
      </c>
      <c r="S8" s="194">
        <f t="shared" si="1"/>
        <v>0</v>
      </c>
      <c r="T8" s="194">
        <f t="shared" si="2"/>
        <v>1</v>
      </c>
      <c r="U8" s="165">
        <f t="shared" si="3"/>
        <v>52</v>
      </c>
      <c r="V8" s="23">
        <f>SUM(R8:U8)</f>
        <v>53</v>
      </c>
    </row>
    <row r="9" spans="2:22" s="17" customFormat="1" ht="15" customHeight="1" x14ac:dyDescent="0.15">
      <c r="B9" s="172">
        <v>7</v>
      </c>
      <c r="C9" s="18">
        <f>'H2９(月別)'!B57</f>
        <v>6</v>
      </c>
      <c r="D9" s="19">
        <f>'H2９(月別)'!C57</f>
        <v>6</v>
      </c>
      <c r="E9" s="185">
        <f>'H2９(月別)'!E57</f>
        <v>23</v>
      </c>
      <c r="F9" s="165">
        <f>'H2９(月別)'!G57</f>
        <v>6900</v>
      </c>
      <c r="G9" s="20">
        <f>'H2９(月別)'!H57</f>
        <v>3</v>
      </c>
      <c r="H9" s="199">
        <f>'H2９(月別)'!I57</f>
        <v>0</v>
      </c>
      <c r="I9" s="194">
        <f>'H2９(月別)'!J57</f>
        <v>0</v>
      </c>
      <c r="J9" s="194">
        <f>'H2９(月別)'!K57</f>
        <v>0</v>
      </c>
      <c r="K9" s="165">
        <f>'H2９(月別)'!L57</f>
        <v>24</v>
      </c>
      <c r="L9" s="166">
        <f>'H2９(月別)'!M57</f>
        <v>24</v>
      </c>
      <c r="M9" s="185">
        <f>'H2９(月別)'!N57</f>
        <v>0</v>
      </c>
      <c r="N9" s="184">
        <f>'H2９(月別)'!O57</f>
        <v>0</v>
      </c>
      <c r="O9" s="194">
        <f>'H2９(月別)'!P57</f>
        <v>0</v>
      </c>
      <c r="P9" s="167">
        <f>'H2９(月別)'!Q57</f>
        <v>0</v>
      </c>
      <c r="Q9" s="24">
        <f>'H2９(月別)'!R57</f>
        <v>0</v>
      </c>
      <c r="R9" s="185">
        <f t="shared" si="0"/>
        <v>0</v>
      </c>
      <c r="S9" s="194">
        <f t="shared" si="1"/>
        <v>0</v>
      </c>
      <c r="T9" s="194">
        <f t="shared" si="2"/>
        <v>0</v>
      </c>
      <c r="U9" s="165">
        <f t="shared" si="3"/>
        <v>24</v>
      </c>
      <c r="V9" s="23">
        <f t="shared" si="4"/>
        <v>24</v>
      </c>
    </row>
    <row r="10" spans="2:22" s="17" customFormat="1" ht="15" customHeight="1" x14ac:dyDescent="0.15">
      <c r="B10" s="172">
        <v>8</v>
      </c>
      <c r="C10" s="18">
        <f>'H2９(月別)'!B69</f>
        <v>5</v>
      </c>
      <c r="D10" s="19">
        <f>'H2９(月別)'!C69</f>
        <v>6</v>
      </c>
      <c r="E10" s="185">
        <f>'H2９(月別)'!E69</f>
        <v>10</v>
      </c>
      <c r="F10" s="165">
        <f>'H2９(月別)'!G69</f>
        <v>3000</v>
      </c>
      <c r="G10" s="20">
        <f>'H2９(月別)'!H69</f>
        <v>3</v>
      </c>
      <c r="H10" s="199">
        <f>'H2９(月別)'!I69</f>
        <v>0</v>
      </c>
      <c r="I10" s="194">
        <f>'H2９(月別)'!J69</f>
        <v>0</v>
      </c>
      <c r="J10" s="194">
        <f>'H2９(月別)'!K69</f>
        <v>0</v>
      </c>
      <c r="K10" s="165">
        <f>'H2９(月別)'!L69</f>
        <v>11</v>
      </c>
      <c r="L10" s="166">
        <f>'H2９(月別)'!M69</f>
        <v>11</v>
      </c>
      <c r="M10" s="185">
        <f>'H2９(月別)'!N69</f>
        <v>0</v>
      </c>
      <c r="N10" s="184">
        <f>'H2９(月別)'!O69</f>
        <v>0</v>
      </c>
      <c r="O10" s="194">
        <f>'H2９(月別)'!P69</f>
        <v>0</v>
      </c>
      <c r="P10" s="165">
        <f>'H2９(月別)'!Q69</f>
        <v>0</v>
      </c>
      <c r="Q10" s="24">
        <f>'H2９(月別)'!R69</f>
        <v>0</v>
      </c>
      <c r="R10" s="185">
        <f t="shared" si="0"/>
        <v>0</v>
      </c>
      <c r="S10" s="194">
        <f t="shared" si="1"/>
        <v>0</v>
      </c>
      <c r="T10" s="194">
        <f t="shared" si="2"/>
        <v>0</v>
      </c>
      <c r="U10" s="165">
        <f t="shared" si="3"/>
        <v>11</v>
      </c>
      <c r="V10" s="23">
        <f t="shared" si="4"/>
        <v>11</v>
      </c>
    </row>
    <row r="11" spans="2:22" s="17" customFormat="1" ht="15" customHeight="1" x14ac:dyDescent="0.15">
      <c r="B11" s="172">
        <v>9</v>
      </c>
      <c r="C11" s="18">
        <f>'H2９(月別)'!B81</f>
        <v>7</v>
      </c>
      <c r="D11" s="18">
        <f>'H2９(月別)'!C81</f>
        <v>7</v>
      </c>
      <c r="E11" s="185">
        <f>'H2９(月別)'!E81</f>
        <v>14</v>
      </c>
      <c r="F11" s="165">
        <f>'H2９(月別)'!G81</f>
        <v>4200</v>
      </c>
      <c r="G11" s="20">
        <f>'H2９(月別)'!H81</f>
        <v>0</v>
      </c>
      <c r="H11" s="200">
        <f>'H2９(月別)'!I81</f>
        <v>0</v>
      </c>
      <c r="I11" s="194">
        <f>'H2９(月別)'!J81</f>
        <v>0</v>
      </c>
      <c r="J11" s="195">
        <f>'H2９(月別)'!K81</f>
        <v>0</v>
      </c>
      <c r="K11" s="167">
        <f>'H2９(月別)'!L81</f>
        <v>14</v>
      </c>
      <c r="L11" s="169">
        <f>'H2９(月別)'!M81</f>
        <v>14</v>
      </c>
      <c r="M11" s="186">
        <f>'H2９(月別)'!N81</f>
        <v>0</v>
      </c>
      <c r="N11" s="184">
        <f>'H2９(月別)'!O81</f>
        <v>0</v>
      </c>
      <c r="O11" s="195">
        <f>'H2９(月別)'!P81</f>
        <v>1</v>
      </c>
      <c r="P11" s="24">
        <f>'H2９(月別)'!Q81</f>
        <v>1</v>
      </c>
      <c r="Q11" s="168">
        <f>'H2９(月別)'!R81</f>
        <v>2</v>
      </c>
      <c r="R11" s="185">
        <f t="shared" si="0"/>
        <v>0</v>
      </c>
      <c r="S11" s="194">
        <f t="shared" si="1"/>
        <v>0</v>
      </c>
      <c r="T11" s="194">
        <f t="shared" si="2"/>
        <v>1</v>
      </c>
      <c r="U11" s="165">
        <f t="shared" si="3"/>
        <v>15</v>
      </c>
      <c r="V11" s="23">
        <f t="shared" si="4"/>
        <v>16</v>
      </c>
    </row>
    <row r="12" spans="2:22" s="17" customFormat="1" ht="15" customHeight="1" x14ac:dyDescent="0.15">
      <c r="B12" s="172">
        <v>10</v>
      </c>
      <c r="C12" s="18">
        <f>'H2９(月別)'!B102</f>
        <v>14</v>
      </c>
      <c r="D12" s="18">
        <f>'H2９(月別)'!C102</f>
        <v>16</v>
      </c>
      <c r="E12" s="185">
        <f>'H2９(月別)'!E102</f>
        <v>39</v>
      </c>
      <c r="F12" s="165">
        <f>'H2９(月別)'!G102</f>
        <v>11700</v>
      </c>
      <c r="G12" s="20">
        <f>'H2９(月別)'!H102</f>
        <v>6</v>
      </c>
      <c r="H12" s="199">
        <f>'H2９(月別)'!I102</f>
        <v>0</v>
      </c>
      <c r="I12" s="195">
        <f>'H2９(月別)'!J102</f>
        <v>0</v>
      </c>
      <c r="J12" s="195">
        <f>'H2９(月別)'!K102</f>
        <v>0</v>
      </c>
      <c r="K12" s="165">
        <f>'H2９(月別)'!L102</f>
        <v>41</v>
      </c>
      <c r="L12" s="166">
        <f t="shared" ref="L12:L17" si="5">SUM(H12:K12)</f>
        <v>41</v>
      </c>
      <c r="M12" s="186">
        <f>'H2９(月別)'!N102</f>
        <v>0</v>
      </c>
      <c r="N12" s="184">
        <f>'H2９(月別)'!O102</f>
        <v>0</v>
      </c>
      <c r="O12" s="195">
        <f>'H2９(月別)'!P102</f>
        <v>0</v>
      </c>
      <c r="P12" s="167">
        <f>'H2９(月別)'!Q102</f>
        <v>0</v>
      </c>
      <c r="Q12" s="23">
        <f t="shared" ref="Q12:Q17" si="6">SUM(M12:P12)</f>
        <v>0</v>
      </c>
      <c r="R12" s="185">
        <f t="shared" si="0"/>
        <v>0</v>
      </c>
      <c r="S12" s="194">
        <f t="shared" si="1"/>
        <v>0</v>
      </c>
      <c r="T12" s="194">
        <f t="shared" si="2"/>
        <v>0</v>
      </c>
      <c r="U12" s="165">
        <f t="shared" si="3"/>
        <v>41</v>
      </c>
      <c r="V12" s="23">
        <f t="shared" si="4"/>
        <v>41</v>
      </c>
    </row>
    <row r="13" spans="2:22" s="17" customFormat="1" ht="15" customHeight="1" x14ac:dyDescent="0.15">
      <c r="B13" s="172">
        <v>11</v>
      </c>
      <c r="C13" s="18">
        <f>'H2９(月別)'!B131</f>
        <v>17</v>
      </c>
      <c r="D13" s="18">
        <f>'H2９(月別)'!C131</f>
        <v>24</v>
      </c>
      <c r="E13" s="185">
        <f>'H2９(月別)'!E131</f>
        <v>92</v>
      </c>
      <c r="F13" s="165">
        <f>'H2９(月別)'!G131</f>
        <v>29700</v>
      </c>
      <c r="G13" s="20">
        <f>'H2９(月別)'!H131</f>
        <v>0</v>
      </c>
      <c r="H13" s="199">
        <f>'H2９(月別)'!I131</f>
        <v>0</v>
      </c>
      <c r="I13" s="194">
        <f>'H2９(月別)'!J131</f>
        <v>0</v>
      </c>
      <c r="J13" s="194">
        <f>'H2９(月別)'!K131</f>
        <v>0</v>
      </c>
      <c r="K13" s="165">
        <f>'H2９(月別)'!L131</f>
        <v>92</v>
      </c>
      <c r="L13" s="166">
        <f t="shared" si="5"/>
        <v>92</v>
      </c>
      <c r="M13" s="185">
        <f>'H2９(月別)'!N131</f>
        <v>0</v>
      </c>
      <c r="N13" s="184">
        <f>'H2９(月別)'!O131</f>
        <v>0</v>
      </c>
      <c r="O13" s="194">
        <f>'H2９(月別)'!P131</f>
        <v>4</v>
      </c>
      <c r="P13" s="181">
        <f>'H2９(月別)'!Q131</f>
        <v>3</v>
      </c>
      <c r="Q13" s="23">
        <f t="shared" si="6"/>
        <v>7</v>
      </c>
      <c r="R13" s="185">
        <f t="shared" si="0"/>
        <v>0</v>
      </c>
      <c r="S13" s="194">
        <f t="shared" si="1"/>
        <v>0</v>
      </c>
      <c r="T13" s="194">
        <f t="shared" si="2"/>
        <v>4</v>
      </c>
      <c r="U13" s="165">
        <f t="shared" si="3"/>
        <v>95</v>
      </c>
      <c r="V13" s="23">
        <f t="shared" si="4"/>
        <v>99</v>
      </c>
    </row>
    <row r="14" spans="2:22" s="17" customFormat="1" ht="15" customHeight="1" x14ac:dyDescent="0.15">
      <c r="B14" s="172">
        <v>12</v>
      </c>
      <c r="C14" s="18">
        <f>'H2９(月別)'!B162</f>
        <v>21</v>
      </c>
      <c r="D14" s="19">
        <f>'H2９(月別)'!C162</f>
        <v>26</v>
      </c>
      <c r="E14" s="185">
        <f>'H2９(月別)'!E162</f>
        <v>129</v>
      </c>
      <c r="F14" s="165">
        <f>'H2９(月別)'!G162</f>
        <v>38100</v>
      </c>
      <c r="G14" s="20">
        <f>'H2９(月別)'!H162</f>
        <v>6</v>
      </c>
      <c r="H14" s="199">
        <f>'H2９(月別)'!I162</f>
        <v>0</v>
      </c>
      <c r="I14" s="194">
        <f>'H2９(月別)'!J162</f>
        <v>0</v>
      </c>
      <c r="J14" s="194">
        <f>'H2９(月別)'!K162</f>
        <v>0</v>
      </c>
      <c r="K14" s="24">
        <f>'H2９(月別)'!L162</f>
        <v>129</v>
      </c>
      <c r="L14" s="168">
        <f t="shared" si="5"/>
        <v>129</v>
      </c>
      <c r="M14" s="185">
        <f>'H2９(月別)'!N162</f>
        <v>26</v>
      </c>
      <c r="N14" s="184">
        <f>'H2９(月別)'!O162</f>
        <v>0</v>
      </c>
      <c r="O14" s="194">
        <f>'H2９(月別)'!P162</f>
        <v>0</v>
      </c>
      <c r="P14" s="181">
        <f>'H2９(月別)'!Q162</f>
        <v>18</v>
      </c>
      <c r="Q14" s="23">
        <f t="shared" si="6"/>
        <v>44</v>
      </c>
      <c r="R14" s="185">
        <f t="shared" si="0"/>
        <v>26</v>
      </c>
      <c r="S14" s="194">
        <f t="shared" si="1"/>
        <v>0</v>
      </c>
      <c r="T14" s="194">
        <f t="shared" si="2"/>
        <v>0</v>
      </c>
      <c r="U14" s="165">
        <f t="shared" si="3"/>
        <v>147</v>
      </c>
      <c r="V14" s="23">
        <f t="shared" si="4"/>
        <v>173</v>
      </c>
    </row>
    <row r="15" spans="2:22" s="17" customFormat="1" ht="15" customHeight="1" x14ac:dyDescent="0.15">
      <c r="B15" s="172">
        <v>1</v>
      </c>
      <c r="C15" s="18">
        <f>'H2９(月別)'!B179</f>
        <v>11</v>
      </c>
      <c r="D15" s="19">
        <f>'H2９(月別)'!C179</f>
        <v>11</v>
      </c>
      <c r="E15" s="185">
        <f>'H2９(月別)'!E179</f>
        <v>38</v>
      </c>
      <c r="F15" s="165">
        <f>'H2９(月別)'!G179</f>
        <v>11400</v>
      </c>
      <c r="G15" s="20">
        <f>'H2９(月別)'!H179</f>
        <v>9</v>
      </c>
      <c r="H15" s="199">
        <f>'H2９(月別)'!I179</f>
        <v>0</v>
      </c>
      <c r="I15" s="194">
        <f>'H2９(月別)'!J179</f>
        <v>0</v>
      </c>
      <c r="J15" s="194">
        <f>'H2９(月別)'!K179</f>
        <v>0</v>
      </c>
      <c r="K15" s="24">
        <f>'H2９(月別)'!L179</f>
        <v>41</v>
      </c>
      <c r="L15" s="168">
        <f t="shared" si="5"/>
        <v>41</v>
      </c>
      <c r="M15" s="185">
        <f>'H2９(月別)'!N179</f>
        <v>0</v>
      </c>
      <c r="N15" s="184">
        <f>'H2９(月別)'!O179</f>
        <v>0</v>
      </c>
      <c r="O15" s="194">
        <f>'H2９(月別)'!P179</f>
        <v>0</v>
      </c>
      <c r="P15" s="24">
        <f>'H2９(月別)'!Q179</f>
        <v>0</v>
      </c>
      <c r="Q15" s="23">
        <f t="shared" si="6"/>
        <v>0</v>
      </c>
      <c r="R15" s="185">
        <f t="shared" si="0"/>
        <v>0</v>
      </c>
      <c r="S15" s="194">
        <f t="shared" si="1"/>
        <v>0</v>
      </c>
      <c r="T15" s="194">
        <f t="shared" si="2"/>
        <v>0</v>
      </c>
      <c r="U15" s="165">
        <f t="shared" si="3"/>
        <v>41</v>
      </c>
      <c r="V15" s="23">
        <f t="shared" si="4"/>
        <v>41</v>
      </c>
    </row>
    <row r="16" spans="2:22" s="17" customFormat="1" ht="15" customHeight="1" x14ac:dyDescent="0.15">
      <c r="B16" s="172">
        <v>2</v>
      </c>
      <c r="C16" s="18">
        <f>'H2９(月別)'!B203</f>
        <v>18</v>
      </c>
      <c r="D16" s="19">
        <f>'H2９(月別)'!C203</f>
        <v>19</v>
      </c>
      <c r="E16" s="185">
        <f>'H2９(月別)'!E203</f>
        <v>63</v>
      </c>
      <c r="F16" s="165">
        <f>'H2９(月別)'!G203</f>
        <v>18900</v>
      </c>
      <c r="G16" s="20">
        <f>'H2９(月別)'!H203</f>
        <v>0</v>
      </c>
      <c r="H16" s="199">
        <f>'H2９(月別)'!I203</f>
        <v>0</v>
      </c>
      <c r="I16" s="194">
        <f>'H2９(月別)'!J203</f>
        <v>0</v>
      </c>
      <c r="J16" s="194">
        <f>'H2９(月別)'!K203</f>
        <v>0</v>
      </c>
      <c r="K16" s="167">
        <f>'H2９(月別)'!L203</f>
        <v>63</v>
      </c>
      <c r="L16" s="166">
        <f t="shared" si="5"/>
        <v>63</v>
      </c>
      <c r="M16" s="185">
        <f>'H2９(月別)'!N203</f>
        <v>0</v>
      </c>
      <c r="N16" s="184">
        <f>'H2９(月別)'!O203</f>
        <v>0</v>
      </c>
      <c r="O16" s="194">
        <f>'H2９(月別)'!P203</f>
        <v>0</v>
      </c>
      <c r="P16" s="24">
        <f>'H2９(月別)'!Q203</f>
        <v>0</v>
      </c>
      <c r="Q16" s="23">
        <f t="shared" si="6"/>
        <v>0</v>
      </c>
      <c r="R16" s="185">
        <f t="shared" si="0"/>
        <v>0</v>
      </c>
      <c r="S16" s="194">
        <f t="shared" si="1"/>
        <v>0</v>
      </c>
      <c r="T16" s="194">
        <f t="shared" si="2"/>
        <v>0</v>
      </c>
      <c r="U16" s="165">
        <f t="shared" si="3"/>
        <v>63</v>
      </c>
      <c r="V16" s="23">
        <f t="shared" si="4"/>
        <v>63</v>
      </c>
    </row>
    <row r="17" spans="2:22" s="17" customFormat="1" ht="15" customHeight="1" thickBot="1" x14ac:dyDescent="0.2">
      <c r="B17" s="172">
        <v>3</v>
      </c>
      <c r="C17" s="18">
        <f>'H2９(月別)'!B226</f>
        <v>14</v>
      </c>
      <c r="D17" s="19">
        <f>'H2９(月別)'!C226</f>
        <v>17</v>
      </c>
      <c r="E17" s="185">
        <f>'H2９(月別)'!E226</f>
        <v>50</v>
      </c>
      <c r="F17" s="165">
        <f>'H2９(月別)'!G226</f>
        <v>12900</v>
      </c>
      <c r="G17" s="20">
        <f>'H2９(月別)'!H226</f>
        <v>12</v>
      </c>
      <c r="H17" s="201">
        <f>'H2９(月別)'!I226</f>
        <v>0</v>
      </c>
      <c r="I17" s="204">
        <f>'H2９(月別)'!J226</f>
        <v>0</v>
      </c>
      <c r="J17" s="204">
        <f>'H2９(月別)'!K226</f>
        <v>0</v>
      </c>
      <c r="K17" s="207">
        <f>'H2９(月別)'!L226</f>
        <v>47</v>
      </c>
      <c r="L17" s="166">
        <f t="shared" si="5"/>
        <v>47</v>
      </c>
      <c r="M17" s="185">
        <f>'H2９(月別)'!N226</f>
        <v>0</v>
      </c>
      <c r="N17" s="188">
        <f>'H2９(月別)'!O226</f>
        <v>0</v>
      </c>
      <c r="O17" s="194">
        <f>'H2９(月別)'!P226</f>
        <v>0</v>
      </c>
      <c r="P17" s="24">
        <f>'H2９(月別)'!Q226</f>
        <v>4</v>
      </c>
      <c r="Q17" s="23">
        <f t="shared" si="6"/>
        <v>4</v>
      </c>
      <c r="R17" s="185">
        <f t="shared" si="0"/>
        <v>0</v>
      </c>
      <c r="S17" s="194">
        <f t="shared" si="1"/>
        <v>0</v>
      </c>
      <c r="T17" s="194">
        <f t="shared" si="2"/>
        <v>0</v>
      </c>
      <c r="U17" s="165">
        <f t="shared" si="3"/>
        <v>51</v>
      </c>
      <c r="V17" s="23">
        <f t="shared" si="4"/>
        <v>51</v>
      </c>
    </row>
    <row r="18" spans="2:22" s="17" customFormat="1" ht="18.75" customHeight="1" thickBot="1" x14ac:dyDescent="0.2">
      <c r="B18" s="25" t="s">
        <v>15</v>
      </c>
      <c r="C18" s="26">
        <f t="shared" ref="C18:V18" si="7">SUM(C6:C17)</f>
        <v>143</v>
      </c>
      <c r="D18" s="27">
        <f t="shared" si="7"/>
        <v>162</v>
      </c>
      <c r="E18" s="187">
        <f t="shared" si="7"/>
        <v>573</v>
      </c>
      <c r="F18" s="191">
        <f t="shared" si="7"/>
        <v>171000</v>
      </c>
      <c r="G18" s="28">
        <f t="shared" si="7"/>
        <v>42</v>
      </c>
      <c r="H18" s="202">
        <f t="shared" si="7"/>
        <v>0</v>
      </c>
      <c r="I18" s="189">
        <f t="shared" si="7"/>
        <v>0</v>
      </c>
      <c r="J18" s="189">
        <f t="shared" si="7"/>
        <v>1</v>
      </c>
      <c r="K18" s="191">
        <f t="shared" si="7"/>
        <v>576</v>
      </c>
      <c r="L18" s="170">
        <f t="shared" si="7"/>
        <v>577</v>
      </c>
      <c r="M18" s="187">
        <f t="shared" si="7"/>
        <v>26</v>
      </c>
      <c r="N18" s="189">
        <f t="shared" si="7"/>
        <v>0</v>
      </c>
      <c r="O18" s="189">
        <f t="shared" si="7"/>
        <v>5</v>
      </c>
      <c r="P18" s="191">
        <f t="shared" si="7"/>
        <v>30</v>
      </c>
      <c r="Q18" s="26">
        <f t="shared" si="7"/>
        <v>61</v>
      </c>
      <c r="R18" s="187">
        <f t="shared" si="7"/>
        <v>26</v>
      </c>
      <c r="S18" s="189">
        <f t="shared" si="7"/>
        <v>0</v>
      </c>
      <c r="T18" s="189">
        <f t="shared" si="7"/>
        <v>6</v>
      </c>
      <c r="U18" s="191">
        <f t="shared" si="7"/>
        <v>606</v>
      </c>
      <c r="V18" s="29">
        <f t="shared" si="7"/>
        <v>638</v>
      </c>
    </row>
    <row r="19" spans="2:22" s="17" customFormat="1" ht="15" customHeight="1" x14ac:dyDescent="0.15"/>
    <row r="20" spans="2:22" s="2" customFormat="1" ht="15" customHeight="1" x14ac:dyDescent="0.15">
      <c r="E20" s="2" t="s">
        <v>159</v>
      </c>
    </row>
    <row r="21" spans="2:22" s="2" customFormat="1" ht="15" customHeight="1" x14ac:dyDescent="0.15">
      <c r="E21" s="2" t="s">
        <v>16</v>
      </c>
    </row>
    <row r="22" spans="2:22" s="2" customFormat="1" ht="12" x14ac:dyDescent="0.15"/>
    <row r="23" spans="2:22" s="30" customFormat="1" x14ac:dyDescent="0.15"/>
    <row r="24" spans="2:22" s="30" customFormat="1" x14ac:dyDescent="0.15">
      <c r="K24" s="221"/>
    </row>
    <row r="25" spans="2:22" s="30" customFormat="1" x14ac:dyDescent="0.15"/>
    <row r="26" spans="2:22" s="30" customFormat="1" x14ac:dyDescent="0.15"/>
  </sheetData>
  <mergeCells count="9">
    <mergeCell ref="R3:V4"/>
    <mergeCell ref="M3:Q3"/>
    <mergeCell ref="M4:Q4"/>
    <mergeCell ref="B3:B5"/>
    <mergeCell ref="C3:C5"/>
    <mergeCell ref="D3:D5"/>
    <mergeCell ref="E3:L3"/>
    <mergeCell ref="H4:L4"/>
    <mergeCell ref="E4:G4"/>
  </mergeCells>
  <phoneticPr fontId="2"/>
  <dataValidations count="1">
    <dataValidation imeMode="off" allowBlank="1" showInputMessage="1" showErrorMessage="1" sqref="H4:H5 N5:V5 I5:L5 M4:M5 B3:B5 B1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W230"/>
  <sheetViews>
    <sheetView tabSelected="1" view="pageBreakPreview" zoomScale="115" zoomScaleNormal="85" zoomScaleSheetLayoutView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08" sqref="C208:C225"/>
    </sheetView>
  </sheetViews>
  <sheetFormatPr defaultRowHeight="12" x14ac:dyDescent="0.15"/>
  <cols>
    <col min="1" max="1" width="2.75" style="3" customWidth="1"/>
    <col min="2" max="2" width="8" style="123" customWidth="1"/>
    <col min="3" max="3" width="10.75" style="139" customWidth="1"/>
    <col min="4" max="4" width="17.375" style="140" customWidth="1"/>
    <col min="5" max="5" width="4.625" style="96" customWidth="1"/>
    <col min="6" max="6" width="5.5" style="96" customWidth="1"/>
    <col min="7" max="7" width="7.125" style="141" customWidth="1"/>
    <col min="8" max="8" width="5.875" style="141" customWidth="1"/>
    <col min="9" max="10" width="5.375" style="96" customWidth="1"/>
    <col min="11" max="11" width="5" style="96" customWidth="1"/>
    <col min="12" max="18" width="5.375" style="96" customWidth="1"/>
    <col min="19" max="21" width="5.375" style="3" customWidth="1"/>
    <col min="22" max="22" width="5.375" style="124" customWidth="1"/>
    <col min="23" max="23" width="5.375" style="123" customWidth="1"/>
    <col min="24" max="33" width="5.375" style="3" customWidth="1"/>
    <col min="34" max="16384" width="9" style="3"/>
  </cols>
  <sheetData>
    <row r="1" spans="1:23" s="31" customFormat="1" ht="33.75" customHeight="1" x14ac:dyDescent="0.15">
      <c r="B1" s="1" t="s">
        <v>167</v>
      </c>
      <c r="C1" s="32"/>
      <c r="D1" s="33"/>
      <c r="E1" s="34"/>
      <c r="F1" s="34"/>
      <c r="G1" s="35"/>
      <c r="H1" s="35"/>
      <c r="I1" s="36"/>
      <c r="J1" s="36"/>
      <c r="K1" s="36"/>
      <c r="L1" s="36"/>
      <c r="M1" s="37"/>
      <c r="N1" s="36"/>
      <c r="O1" s="36"/>
      <c r="P1" s="36"/>
      <c r="Q1" s="36"/>
      <c r="R1" s="37"/>
      <c r="S1" s="38"/>
    </row>
    <row r="2" spans="1:23" s="31" customFormat="1" ht="29.25" customHeight="1" thickBot="1" x14ac:dyDescent="0.2">
      <c r="B2" s="39" t="s">
        <v>17</v>
      </c>
      <c r="C2" s="32"/>
      <c r="D2" s="33"/>
      <c r="E2" s="34"/>
      <c r="F2" s="34"/>
      <c r="G2" s="35"/>
      <c r="H2" s="35"/>
      <c r="I2" s="36"/>
      <c r="J2" s="36"/>
      <c r="K2" s="36"/>
      <c r="L2" s="36"/>
      <c r="M2" s="37"/>
      <c r="N2" s="36"/>
      <c r="O2" s="36"/>
      <c r="P2" s="36"/>
      <c r="Q2" s="36"/>
      <c r="R2" s="37"/>
      <c r="S2" s="38"/>
    </row>
    <row r="3" spans="1:23" ht="13.5" customHeight="1" x14ac:dyDescent="0.15">
      <c r="B3" s="259" t="s">
        <v>18</v>
      </c>
      <c r="C3" s="262" t="s">
        <v>19</v>
      </c>
      <c r="D3" s="265" t="s">
        <v>20</v>
      </c>
      <c r="E3" s="283" t="s">
        <v>21</v>
      </c>
      <c r="F3" s="251"/>
      <c r="G3" s="251"/>
      <c r="H3" s="251"/>
      <c r="I3" s="251"/>
      <c r="J3" s="251"/>
      <c r="K3" s="251"/>
      <c r="L3" s="251"/>
      <c r="M3" s="251"/>
      <c r="N3" s="277" t="s">
        <v>4</v>
      </c>
      <c r="O3" s="278"/>
      <c r="P3" s="278"/>
      <c r="Q3" s="278"/>
      <c r="R3" s="279"/>
      <c r="S3" s="229" t="s">
        <v>5</v>
      </c>
      <c r="T3" s="230"/>
      <c r="U3" s="230"/>
      <c r="V3" s="230"/>
      <c r="W3" s="231"/>
    </row>
    <row r="4" spans="1:23" ht="13.5" customHeight="1" x14ac:dyDescent="0.15">
      <c r="B4" s="260"/>
      <c r="C4" s="263"/>
      <c r="D4" s="266"/>
      <c r="E4" s="287" t="s">
        <v>6</v>
      </c>
      <c r="F4" s="257"/>
      <c r="G4" s="257"/>
      <c r="H4" s="258"/>
      <c r="I4" s="284" t="s">
        <v>7</v>
      </c>
      <c r="J4" s="285"/>
      <c r="K4" s="285"/>
      <c r="L4" s="285"/>
      <c r="M4" s="286"/>
      <c r="N4" s="239" t="s">
        <v>7</v>
      </c>
      <c r="O4" s="239"/>
      <c r="P4" s="239"/>
      <c r="Q4" s="239"/>
      <c r="R4" s="240"/>
      <c r="S4" s="232"/>
      <c r="T4" s="233"/>
      <c r="U4" s="233"/>
      <c r="V4" s="233"/>
      <c r="W4" s="234"/>
    </row>
    <row r="5" spans="1:23" ht="12.75" thickBot="1" x14ac:dyDescent="0.2">
      <c r="B5" s="261"/>
      <c r="C5" s="264"/>
      <c r="D5" s="267"/>
      <c r="E5" s="40" t="s">
        <v>8</v>
      </c>
      <c r="F5" s="41" t="s">
        <v>22</v>
      </c>
      <c r="G5" s="42" t="s">
        <v>9</v>
      </c>
      <c r="H5" s="40" t="s">
        <v>23</v>
      </c>
      <c r="I5" s="5" t="s">
        <v>11</v>
      </c>
      <c r="J5" s="6" t="s">
        <v>12</v>
      </c>
      <c r="K5" s="6" t="s">
        <v>13</v>
      </c>
      <c r="L5" s="7" t="s">
        <v>14</v>
      </c>
      <c r="M5" s="8" t="s">
        <v>15</v>
      </c>
      <c r="N5" s="9" t="s">
        <v>11</v>
      </c>
      <c r="O5" s="10" t="s">
        <v>12</v>
      </c>
      <c r="P5" s="10" t="s">
        <v>13</v>
      </c>
      <c r="Q5" s="11" t="s">
        <v>14</v>
      </c>
      <c r="R5" s="12" t="s">
        <v>15</v>
      </c>
      <c r="S5" s="13" t="s">
        <v>11</v>
      </c>
      <c r="T5" s="14" t="s">
        <v>12</v>
      </c>
      <c r="U5" s="14" t="s">
        <v>13</v>
      </c>
      <c r="V5" s="15" t="s">
        <v>14</v>
      </c>
      <c r="W5" s="16" t="s">
        <v>15</v>
      </c>
    </row>
    <row r="6" spans="1:23" x14ac:dyDescent="0.15">
      <c r="A6" s="210"/>
      <c r="B6" s="213">
        <v>42827</v>
      </c>
      <c r="C6" s="43">
        <v>1</v>
      </c>
      <c r="D6" s="60" t="s">
        <v>168</v>
      </c>
      <c r="E6" s="44">
        <v>4</v>
      </c>
      <c r="F6" s="45">
        <v>300</v>
      </c>
      <c r="G6" s="46">
        <f>SUM(E6*F6)</f>
        <v>1200</v>
      </c>
      <c r="H6" s="47"/>
      <c r="I6" s="48"/>
      <c r="J6" s="49"/>
      <c r="K6" s="49"/>
      <c r="L6" s="50">
        <v>4</v>
      </c>
      <c r="M6" s="51">
        <f t="shared" ref="M6:M14" si="0">SUM(I6:L6)</f>
        <v>4</v>
      </c>
      <c r="N6" s="52"/>
      <c r="O6" s="53"/>
      <c r="P6" s="53"/>
      <c r="Q6" s="54"/>
      <c r="R6" s="55">
        <f t="shared" ref="R6:R14" si="1">SUM(N6:Q6)</f>
        <v>0</v>
      </c>
      <c r="S6" s="56">
        <f t="shared" ref="S6:U9" si="2">I6+N6</f>
        <v>0</v>
      </c>
      <c r="T6" s="57">
        <f t="shared" si="2"/>
        <v>0</v>
      </c>
      <c r="U6" s="57">
        <f t="shared" si="2"/>
        <v>0</v>
      </c>
      <c r="V6" s="58">
        <f t="shared" ref="V6:V14" si="3">L6+Q6</f>
        <v>4</v>
      </c>
      <c r="W6" s="59">
        <f t="shared" ref="W6:W14" si="4">SUM(S6:V6)</f>
        <v>4</v>
      </c>
    </row>
    <row r="7" spans="1:23" x14ac:dyDescent="0.15">
      <c r="A7" s="210"/>
      <c r="B7" s="214">
        <v>42829</v>
      </c>
      <c r="C7" s="43">
        <v>1</v>
      </c>
      <c r="D7" s="60" t="s">
        <v>165</v>
      </c>
      <c r="E7" s="68">
        <v>1</v>
      </c>
      <c r="F7" s="69">
        <v>300</v>
      </c>
      <c r="G7" s="46">
        <f>SUM(E7*F7)</f>
        <v>300</v>
      </c>
      <c r="H7" s="61"/>
      <c r="I7" s="62"/>
      <c r="J7" s="63"/>
      <c r="K7" s="63"/>
      <c r="L7" s="64">
        <v>1</v>
      </c>
      <c r="M7" s="51">
        <f t="shared" si="0"/>
        <v>1</v>
      </c>
      <c r="N7" s="65"/>
      <c r="O7" s="66"/>
      <c r="P7" s="66"/>
      <c r="Q7" s="67"/>
      <c r="R7" s="55">
        <f t="shared" si="1"/>
        <v>0</v>
      </c>
      <c r="S7" s="56">
        <f t="shared" si="2"/>
        <v>0</v>
      </c>
      <c r="T7" s="57">
        <f t="shared" si="2"/>
        <v>0</v>
      </c>
      <c r="U7" s="57">
        <f t="shared" si="2"/>
        <v>0</v>
      </c>
      <c r="V7" s="58">
        <f t="shared" si="3"/>
        <v>1</v>
      </c>
      <c r="W7" s="59">
        <f t="shared" si="4"/>
        <v>1</v>
      </c>
    </row>
    <row r="8" spans="1:23" x14ac:dyDescent="0.15">
      <c r="B8" s="214">
        <v>42833</v>
      </c>
      <c r="C8" s="43">
        <v>1</v>
      </c>
      <c r="D8" s="60" t="s">
        <v>169</v>
      </c>
      <c r="E8" s="68">
        <v>5</v>
      </c>
      <c r="F8" s="69">
        <v>300</v>
      </c>
      <c r="G8" s="46">
        <f t="shared" ref="G8:G14" si="5">SUM(E8*F8)</f>
        <v>1500</v>
      </c>
      <c r="H8" s="61"/>
      <c r="I8" s="62"/>
      <c r="J8" s="63"/>
      <c r="K8" s="63"/>
      <c r="L8" s="64">
        <v>5</v>
      </c>
      <c r="M8" s="51">
        <f t="shared" si="0"/>
        <v>5</v>
      </c>
      <c r="N8" s="65"/>
      <c r="O8" s="66"/>
      <c r="P8" s="66"/>
      <c r="Q8" s="67"/>
      <c r="R8" s="55">
        <f t="shared" si="1"/>
        <v>0</v>
      </c>
      <c r="S8" s="56">
        <f t="shared" si="2"/>
        <v>0</v>
      </c>
      <c r="T8" s="57">
        <f t="shared" si="2"/>
        <v>0</v>
      </c>
      <c r="U8" s="57">
        <f t="shared" si="2"/>
        <v>0</v>
      </c>
      <c r="V8" s="58">
        <f t="shared" si="3"/>
        <v>5</v>
      </c>
      <c r="W8" s="59">
        <f t="shared" si="4"/>
        <v>5</v>
      </c>
    </row>
    <row r="9" spans="1:23" x14ac:dyDescent="0.15">
      <c r="B9" s="214">
        <v>42834</v>
      </c>
      <c r="C9" s="43">
        <v>1</v>
      </c>
      <c r="D9" s="60" t="s">
        <v>170</v>
      </c>
      <c r="E9" s="68">
        <v>2</v>
      </c>
      <c r="F9" s="69">
        <v>300</v>
      </c>
      <c r="G9" s="46">
        <f t="shared" si="5"/>
        <v>600</v>
      </c>
      <c r="H9" s="61"/>
      <c r="I9" s="62"/>
      <c r="J9" s="63"/>
      <c r="K9" s="63"/>
      <c r="L9" s="64">
        <v>2</v>
      </c>
      <c r="M9" s="51">
        <f t="shared" si="0"/>
        <v>2</v>
      </c>
      <c r="N9" s="65"/>
      <c r="O9" s="66"/>
      <c r="P9" s="66"/>
      <c r="Q9" s="67"/>
      <c r="R9" s="55">
        <f t="shared" si="1"/>
        <v>0</v>
      </c>
      <c r="S9" s="56">
        <f t="shared" si="2"/>
        <v>0</v>
      </c>
      <c r="T9" s="57">
        <f t="shared" si="2"/>
        <v>0</v>
      </c>
      <c r="U9" s="57">
        <f t="shared" si="2"/>
        <v>0</v>
      </c>
      <c r="V9" s="58">
        <f t="shared" si="3"/>
        <v>2</v>
      </c>
      <c r="W9" s="59">
        <f t="shared" si="4"/>
        <v>2</v>
      </c>
    </row>
    <row r="10" spans="1:23" x14ac:dyDescent="0.15">
      <c r="B10" s="214">
        <v>42836</v>
      </c>
      <c r="C10" s="43">
        <v>1</v>
      </c>
      <c r="D10" s="60" t="s">
        <v>171</v>
      </c>
      <c r="E10" s="68">
        <v>4</v>
      </c>
      <c r="F10" s="69">
        <v>300</v>
      </c>
      <c r="G10" s="46">
        <f t="shared" si="5"/>
        <v>1200</v>
      </c>
      <c r="H10" s="61"/>
      <c r="I10" s="62"/>
      <c r="J10" s="63"/>
      <c r="K10" s="63"/>
      <c r="L10" s="64">
        <v>4</v>
      </c>
      <c r="M10" s="51">
        <f t="shared" si="0"/>
        <v>4</v>
      </c>
      <c r="N10" s="65"/>
      <c r="O10" s="66"/>
      <c r="P10" s="66"/>
      <c r="Q10" s="67"/>
      <c r="R10" s="55">
        <f t="shared" si="1"/>
        <v>0</v>
      </c>
      <c r="S10" s="56">
        <f t="shared" ref="S10:U14" si="6">I10+N10</f>
        <v>0</v>
      </c>
      <c r="T10" s="57">
        <f t="shared" si="6"/>
        <v>0</v>
      </c>
      <c r="U10" s="57">
        <f t="shared" si="6"/>
        <v>0</v>
      </c>
      <c r="V10" s="58">
        <f t="shared" si="3"/>
        <v>4</v>
      </c>
      <c r="W10" s="59">
        <f t="shared" si="4"/>
        <v>4</v>
      </c>
    </row>
    <row r="11" spans="1:23" x14ac:dyDescent="0.15">
      <c r="B11" s="214">
        <v>42838</v>
      </c>
      <c r="C11" s="43">
        <v>1</v>
      </c>
      <c r="D11" s="60" t="s">
        <v>166</v>
      </c>
      <c r="E11" s="68">
        <v>1</v>
      </c>
      <c r="F11" s="69"/>
      <c r="G11" s="46">
        <f>SUM(E11*F11)</f>
        <v>0</v>
      </c>
      <c r="H11" s="61">
        <v>3</v>
      </c>
      <c r="I11" s="62"/>
      <c r="J11" s="63"/>
      <c r="K11" s="63"/>
      <c r="L11" s="64">
        <v>1</v>
      </c>
      <c r="M11" s="51">
        <f t="shared" si="0"/>
        <v>1</v>
      </c>
      <c r="N11" s="65"/>
      <c r="O11" s="66"/>
      <c r="P11" s="66"/>
      <c r="Q11" s="67"/>
      <c r="R11" s="55">
        <f t="shared" si="1"/>
        <v>0</v>
      </c>
      <c r="S11" s="56">
        <f t="shared" si="6"/>
        <v>0</v>
      </c>
      <c r="T11" s="57">
        <f t="shared" si="6"/>
        <v>0</v>
      </c>
      <c r="U11" s="57">
        <f t="shared" si="6"/>
        <v>0</v>
      </c>
      <c r="V11" s="58">
        <f t="shared" si="3"/>
        <v>1</v>
      </c>
      <c r="W11" s="59">
        <f t="shared" si="4"/>
        <v>1</v>
      </c>
    </row>
    <row r="12" spans="1:23" x14ac:dyDescent="0.15">
      <c r="B12" s="214">
        <v>42841</v>
      </c>
      <c r="C12" s="43">
        <v>1</v>
      </c>
      <c r="D12" s="60" t="s">
        <v>172</v>
      </c>
      <c r="E12" s="68">
        <v>7</v>
      </c>
      <c r="F12" s="69">
        <v>300</v>
      </c>
      <c r="G12" s="46">
        <f t="shared" si="5"/>
        <v>2100</v>
      </c>
      <c r="H12" s="61"/>
      <c r="I12" s="62"/>
      <c r="J12" s="63"/>
      <c r="K12" s="63"/>
      <c r="L12" s="64">
        <v>7</v>
      </c>
      <c r="M12" s="51">
        <f t="shared" si="0"/>
        <v>7</v>
      </c>
      <c r="N12" s="65"/>
      <c r="O12" s="66"/>
      <c r="P12" s="66"/>
      <c r="Q12" s="67"/>
      <c r="R12" s="55">
        <f t="shared" si="1"/>
        <v>0</v>
      </c>
      <c r="S12" s="56">
        <f t="shared" si="6"/>
        <v>0</v>
      </c>
      <c r="T12" s="57">
        <f t="shared" si="6"/>
        <v>0</v>
      </c>
      <c r="U12" s="57">
        <f t="shared" si="6"/>
        <v>0</v>
      </c>
      <c r="V12" s="58">
        <f t="shared" si="3"/>
        <v>7</v>
      </c>
      <c r="W12" s="59">
        <f t="shared" si="4"/>
        <v>7</v>
      </c>
    </row>
    <row r="13" spans="1:23" x14ac:dyDescent="0.15">
      <c r="B13" s="214">
        <v>42851</v>
      </c>
      <c r="C13" s="43">
        <v>1</v>
      </c>
      <c r="D13" s="60" t="s">
        <v>165</v>
      </c>
      <c r="E13" s="68">
        <v>1</v>
      </c>
      <c r="F13" s="69">
        <v>300</v>
      </c>
      <c r="G13" s="46">
        <f>SUM(E13*F13)</f>
        <v>300</v>
      </c>
      <c r="H13" s="61"/>
      <c r="I13" s="62"/>
      <c r="J13" s="63"/>
      <c r="K13" s="63"/>
      <c r="L13" s="64">
        <v>1</v>
      </c>
      <c r="M13" s="51">
        <f>SUM(I13:L13)</f>
        <v>1</v>
      </c>
      <c r="N13" s="65"/>
      <c r="O13" s="66"/>
      <c r="P13" s="66"/>
      <c r="Q13" s="67"/>
      <c r="R13" s="55">
        <f>SUM(N13:Q13)</f>
        <v>0</v>
      </c>
      <c r="S13" s="56">
        <f>I13+N13</f>
        <v>0</v>
      </c>
      <c r="T13" s="57">
        <f>J13+O13</f>
        <v>0</v>
      </c>
      <c r="U13" s="57">
        <f>K13+P13</f>
        <v>0</v>
      </c>
      <c r="V13" s="58">
        <f>L13+Q13</f>
        <v>1</v>
      </c>
      <c r="W13" s="59">
        <f>SUM(S13:V13)</f>
        <v>1</v>
      </c>
    </row>
    <row r="14" spans="1:23" x14ac:dyDescent="0.15">
      <c r="B14" s="214">
        <v>42853</v>
      </c>
      <c r="C14" s="43">
        <v>1</v>
      </c>
      <c r="D14" s="60" t="s">
        <v>165</v>
      </c>
      <c r="E14" s="68">
        <v>1</v>
      </c>
      <c r="F14" s="69">
        <v>300</v>
      </c>
      <c r="G14" s="46">
        <f t="shared" si="5"/>
        <v>300</v>
      </c>
      <c r="H14" s="61"/>
      <c r="I14" s="62"/>
      <c r="J14" s="63"/>
      <c r="K14" s="63"/>
      <c r="L14" s="64">
        <v>1</v>
      </c>
      <c r="M14" s="51">
        <f t="shared" si="0"/>
        <v>1</v>
      </c>
      <c r="N14" s="65"/>
      <c r="O14" s="66"/>
      <c r="P14" s="66"/>
      <c r="Q14" s="67"/>
      <c r="R14" s="55">
        <f t="shared" si="1"/>
        <v>0</v>
      </c>
      <c r="S14" s="56">
        <f t="shared" si="6"/>
        <v>0</v>
      </c>
      <c r="T14" s="57">
        <f t="shared" si="6"/>
        <v>0</v>
      </c>
      <c r="U14" s="57">
        <f t="shared" si="6"/>
        <v>0</v>
      </c>
      <c r="V14" s="58">
        <f t="shared" si="3"/>
        <v>1</v>
      </c>
      <c r="W14" s="59">
        <f t="shared" si="4"/>
        <v>1</v>
      </c>
    </row>
    <row r="15" spans="1:23" x14ac:dyDescent="0.15">
      <c r="B15" s="214">
        <v>42854</v>
      </c>
      <c r="C15" s="43">
        <v>1</v>
      </c>
      <c r="D15" s="60" t="s">
        <v>173</v>
      </c>
      <c r="E15" s="68">
        <v>3</v>
      </c>
      <c r="F15" s="69">
        <v>300</v>
      </c>
      <c r="G15" s="46">
        <f>SUM(E15*F15)</f>
        <v>900</v>
      </c>
      <c r="H15" s="61"/>
      <c r="I15" s="62"/>
      <c r="J15" s="63"/>
      <c r="K15" s="63"/>
      <c r="L15" s="64">
        <v>3</v>
      </c>
      <c r="M15" s="51">
        <f>SUM(I15:L15)</f>
        <v>3</v>
      </c>
      <c r="N15" s="65"/>
      <c r="O15" s="66"/>
      <c r="P15" s="66"/>
      <c r="Q15" s="67"/>
      <c r="R15" s="55">
        <f>SUM(N15:Q15)</f>
        <v>0</v>
      </c>
      <c r="S15" s="56">
        <f t="shared" ref="S15:V16" si="7">I15+N15</f>
        <v>0</v>
      </c>
      <c r="T15" s="57">
        <f t="shared" si="7"/>
        <v>0</v>
      </c>
      <c r="U15" s="57">
        <f t="shared" si="7"/>
        <v>0</v>
      </c>
      <c r="V15" s="58">
        <f t="shared" si="7"/>
        <v>3</v>
      </c>
      <c r="W15" s="59">
        <f>SUM(S15:V15)</f>
        <v>3</v>
      </c>
    </row>
    <row r="16" spans="1:23" ht="12.75" thickBot="1" x14ac:dyDescent="0.2">
      <c r="B16" s="214">
        <v>42855</v>
      </c>
      <c r="C16" s="43">
        <v>1</v>
      </c>
      <c r="D16" s="60" t="s">
        <v>174</v>
      </c>
      <c r="E16" s="68">
        <v>4</v>
      </c>
      <c r="F16" s="69">
        <v>300</v>
      </c>
      <c r="G16" s="46">
        <f>SUM(E16*F16)</f>
        <v>1200</v>
      </c>
      <c r="H16" s="61"/>
      <c r="I16" s="62"/>
      <c r="J16" s="63"/>
      <c r="K16" s="63"/>
      <c r="L16" s="64">
        <v>4</v>
      </c>
      <c r="M16" s="51">
        <f>SUM(I16:L16)</f>
        <v>4</v>
      </c>
      <c r="N16" s="65"/>
      <c r="O16" s="66"/>
      <c r="P16" s="66"/>
      <c r="Q16" s="67"/>
      <c r="R16" s="55">
        <f>SUM(N16:Q16)</f>
        <v>0</v>
      </c>
      <c r="S16" s="56">
        <f t="shared" si="7"/>
        <v>0</v>
      </c>
      <c r="T16" s="57">
        <f t="shared" si="7"/>
        <v>0</v>
      </c>
      <c r="U16" s="57">
        <f t="shared" si="7"/>
        <v>0</v>
      </c>
      <c r="V16" s="58">
        <f t="shared" si="7"/>
        <v>4</v>
      </c>
      <c r="W16" s="59">
        <f>SUM(S16:V16)</f>
        <v>4</v>
      </c>
    </row>
    <row r="17" spans="1:23" ht="26.25" customHeight="1" thickBot="1" x14ac:dyDescent="0.2">
      <c r="B17" s="77">
        <f>COUNTA(B6:B16)</f>
        <v>11</v>
      </c>
      <c r="C17" s="77">
        <f>COUNTA(C6:C16)</f>
        <v>11</v>
      </c>
      <c r="D17" s="78" t="s">
        <v>24</v>
      </c>
      <c r="E17" s="79">
        <f>SUM(E6:E16)</f>
        <v>33</v>
      </c>
      <c r="F17" s="80">
        <f>COUNT(F6:F16)</f>
        <v>10</v>
      </c>
      <c r="G17" s="79">
        <f t="shared" ref="G17:W17" si="8">SUM(G6:G16)</f>
        <v>9600</v>
      </c>
      <c r="H17" s="79">
        <f t="shared" si="8"/>
        <v>3</v>
      </c>
      <c r="I17" s="79">
        <f t="shared" si="8"/>
        <v>0</v>
      </c>
      <c r="J17" s="79">
        <f t="shared" si="8"/>
        <v>0</v>
      </c>
      <c r="K17" s="79">
        <f t="shared" si="8"/>
        <v>0</v>
      </c>
      <c r="L17" s="79">
        <f t="shared" si="8"/>
        <v>33</v>
      </c>
      <c r="M17" s="79">
        <f t="shared" si="8"/>
        <v>33</v>
      </c>
      <c r="N17" s="84">
        <f t="shared" si="8"/>
        <v>0</v>
      </c>
      <c r="O17" s="85">
        <f t="shared" si="8"/>
        <v>0</v>
      </c>
      <c r="P17" s="85">
        <f t="shared" si="8"/>
        <v>0</v>
      </c>
      <c r="Q17" s="86">
        <f t="shared" si="8"/>
        <v>0</v>
      </c>
      <c r="R17" s="87">
        <f t="shared" si="8"/>
        <v>0</v>
      </c>
      <c r="S17" s="88">
        <f t="shared" si="8"/>
        <v>0</v>
      </c>
      <c r="T17" s="89">
        <f t="shared" si="8"/>
        <v>0</v>
      </c>
      <c r="U17" s="89">
        <f t="shared" si="8"/>
        <v>0</v>
      </c>
      <c r="V17" s="90">
        <f t="shared" si="8"/>
        <v>33</v>
      </c>
      <c r="W17" s="91">
        <f t="shared" si="8"/>
        <v>33</v>
      </c>
    </row>
    <row r="18" spans="1:23" ht="33" customHeight="1" thickBot="1" x14ac:dyDescent="0.2">
      <c r="A18" s="92"/>
      <c r="B18" s="39" t="s">
        <v>25</v>
      </c>
      <c r="C18" s="93"/>
      <c r="D18" s="94"/>
      <c r="E18" s="95"/>
      <c r="G18" s="97"/>
      <c r="H18" s="97"/>
      <c r="I18" s="97"/>
      <c r="J18" s="97"/>
      <c r="K18" s="97"/>
      <c r="L18" s="97"/>
      <c r="M18" s="97"/>
      <c r="N18" s="98"/>
      <c r="O18" s="98"/>
      <c r="P18" s="99"/>
      <c r="Q18" s="99"/>
      <c r="R18" s="99"/>
      <c r="V18" s="3"/>
      <c r="W18" s="3"/>
    </row>
    <row r="19" spans="1:23" ht="15.75" customHeight="1" x14ac:dyDescent="0.15">
      <c r="B19" s="268" t="s">
        <v>18</v>
      </c>
      <c r="C19" s="271" t="s">
        <v>19</v>
      </c>
      <c r="D19" s="274" t="s">
        <v>20</v>
      </c>
      <c r="E19" s="283" t="s">
        <v>21</v>
      </c>
      <c r="F19" s="251"/>
      <c r="G19" s="251"/>
      <c r="H19" s="251"/>
      <c r="I19" s="251"/>
      <c r="J19" s="251"/>
      <c r="K19" s="251"/>
      <c r="L19" s="251"/>
      <c r="M19" s="251"/>
      <c r="N19" s="277" t="s">
        <v>4</v>
      </c>
      <c r="O19" s="278"/>
      <c r="P19" s="278"/>
      <c r="Q19" s="278"/>
      <c r="R19" s="279"/>
      <c r="S19" s="229" t="s">
        <v>5</v>
      </c>
      <c r="T19" s="230"/>
      <c r="U19" s="230"/>
      <c r="V19" s="230"/>
      <c r="W19" s="231"/>
    </row>
    <row r="20" spans="1:23" ht="12" customHeight="1" x14ac:dyDescent="0.15">
      <c r="B20" s="269"/>
      <c r="C20" s="272"/>
      <c r="D20" s="275"/>
      <c r="E20" s="287" t="s">
        <v>6</v>
      </c>
      <c r="F20" s="257"/>
      <c r="G20" s="257"/>
      <c r="H20" s="258"/>
      <c r="I20" s="284" t="s">
        <v>7</v>
      </c>
      <c r="J20" s="285"/>
      <c r="K20" s="285"/>
      <c r="L20" s="285"/>
      <c r="M20" s="286"/>
      <c r="N20" s="239" t="s">
        <v>7</v>
      </c>
      <c r="O20" s="239"/>
      <c r="P20" s="239"/>
      <c r="Q20" s="239"/>
      <c r="R20" s="240"/>
      <c r="S20" s="232"/>
      <c r="T20" s="233"/>
      <c r="U20" s="233"/>
      <c r="V20" s="233"/>
      <c r="W20" s="234"/>
    </row>
    <row r="21" spans="1:23" ht="12.75" thickBot="1" x14ac:dyDescent="0.2">
      <c r="B21" s="270"/>
      <c r="C21" s="273"/>
      <c r="D21" s="276"/>
      <c r="E21" s="40" t="s">
        <v>8</v>
      </c>
      <c r="F21" s="41" t="s">
        <v>22</v>
      </c>
      <c r="G21" s="42" t="s">
        <v>9</v>
      </c>
      <c r="H21" s="40" t="s">
        <v>23</v>
      </c>
      <c r="I21" s="5" t="s">
        <v>11</v>
      </c>
      <c r="J21" s="6" t="s">
        <v>12</v>
      </c>
      <c r="K21" s="6" t="s">
        <v>13</v>
      </c>
      <c r="L21" s="7" t="s">
        <v>14</v>
      </c>
      <c r="M21" s="8" t="s">
        <v>15</v>
      </c>
      <c r="N21" s="9" t="s">
        <v>11</v>
      </c>
      <c r="O21" s="10" t="s">
        <v>12</v>
      </c>
      <c r="P21" s="10" t="s">
        <v>13</v>
      </c>
      <c r="Q21" s="11" t="s">
        <v>14</v>
      </c>
      <c r="R21" s="12" t="s">
        <v>15</v>
      </c>
      <c r="S21" s="13" t="s">
        <v>11</v>
      </c>
      <c r="T21" s="14" t="s">
        <v>12</v>
      </c>
      <c r="U21" s="14" t="s">
        <v>13</v>
      </c>
      <c r="V21" s="15" t="s">
        <v>14</v>
      </c>
      <c r="W21" s="16" t="s">
        <v>15</v>
      </c>
    </row>
    <row r="22" spans="1:23" x14ac:dyDescent="0.15">
      <c r="B22" s="76">
        <v>42857</v>
      </c>
      <c r="C22" s="43">
        <v>1</v>
      </c>
      <c r="D22" s="60" t="s">
        <v>175</v>
      </c>
      <c r="E22" s="44">
        <v>2</v>
      </c>
      <c r="F22" s="45">
        <v>300</v>
      </c>
      <c r="G22" s="163">
        <f t="shared" ref="G22:G28" si="9">F22*E22</f>
        <v>600</v>
      </c>
      <c r="H22" s="47"/>
      <c r="I22" s="70"/>
      <c r="J22" s="71"/>
      <c r="K22" s="71"/>
      <c r="L22" s="72">
        <v>2</v>
      </c>
      <c r="M22" s="51">
        <f>SUM(I22:L22)</f>
        <v>2</v>
      </c>
      <c r="N22" s="73"/>
      <c r="O22" s="74"/>
      <c r="P22" s="74"/>
      <c r="Q22" s="75"/>
      <c r="R22" s="55">
        <f>SUM(N22:Q22)</f>
        <v>0</v>
      </c>
      <c r="S22" s="56">
        <f>I22+N22</f>
        <v>0</v>
      </c>
      <c r="T22" s="57">
        <f>J22+O22</f>
        <v>0</v>
      </c>
      <c r="U22" s="57">
        <f>K22+P22</f>
        <v>0</v>
      </c>
      <c r="V22" s="58">
        <f>L22+Q22</f>
        <v>2</v>
      </c>
      <c r="W22" s="59">
        <f>SUM(S22:V22)</f>
        <v>2</v>
      </c>
    </row>
    <row r="23" spans="1:23" x14ac:dyDescent="0.15">
      <c r="B23" s="76">
        <v>42869</v>
      </c>
      <c r="C23" s="43">
        <v>1</v>
      </c>
      <c r="D23" s="211" t="s">
        <v>176</v>
      </c>
      <c r="E23" s="173">
        <v>6</v>
      </c>
      <c r="F23" s="69">
        <v>300</v>
      </c>
      <c r="G23" s="163">
        <f t="shared" si="9"/>
        <v>1800</v>
      </c>
      <c r="H23" s="61"/>
      <c r="I23" s="70"/>
      <c r="J23" s="71"/>
      <c r="K23" s="71"/>
      <c r="L23" s="72">
        <v>6</v>
      </c>
      <c r="M23" s="51">
        <f t="shared" ref="M23:M28" si="10">SUM(I23:L23)</f>
        <v>6</v>
      </c>
      <c r="N23" s="73"/>
      <c r="O23" s="74"/>
      <c r="P23" s="74"/>
      <c r="Q23" s="75"/>
      <c r="R23" s="55">
        <f t="shared" ref="R23:R28" si="11">SUM(N23:Q23)</f>
        <v>0</v>
      </c>
      <c r="S23" s="56">
        <f t="shared" ref="S23:S28" si="12">I23+N23</f>
        <v>0</v>
      </c>
      <c r="T23" s="57">
        <f t="shared" ref="T23:T28" si="13">J23+O23</f>
        <v>0</v>
      </c>
      <c r="U23" s="57">
        <f t="shared" ref="U23:U28" si="14">K23+P23</f>
        <v>0</v>
      </c>
      <c r="V23" s="58">
        <f t="shared" ref="V23:V28" si="15">L23+Q23</f>
        <v>6</v>
      </c>
      <c r="W23" s="59">
        <f t="shared" ref="W23:W28" si="16">SUM(S23:V23)</f>
        <v>6</v>
      </c>
    </row>
    <row r="24" spans="1:23" x14ac:dyDescent="0.15">
      <c r="A24" s="210"/>
      <c r="B24" s="76">
        <v>42871</v>
      </c>
      <c r="C24" s="43">
        <v>1</v>
      </c>
      <c r="D24" s="211" t="s">
        <v>177</v>
      </c>
      <c r="E24" s="173">
        <v>1</v>
      </c>
      <c r="F24" s="69">
        <v>300</v>
      </c>
      <c r="G24" s="163">
        <f t="shared" si="9"/>
        <v>300</v>
      </c>
      <c r="H24" s="61"/>
      <c r="I24" s="70"/>
      <c r="J24" s="71"/>
      <c r="K24" s="71"/>
      <c r="L24" s="72">
        <v>1</v>
      </c>
      <c r="M24" s="51">
        <f t="shared" si="10"/>
        <v>1</v>
      </c>
      <c r="N24" s="73"/>
      <c r="O24" s="74"/>
      <c r="P24" s="74"/>
      <c r="Q24" s="75"/>
      <c r="R24" s="55">
        <f t="shared" si="11"/>
        <v>0</v>
      </c>
      <c r="S24" s="56">
        <f t="shared" si="12"/>
        <v>0</v>
      </c>
      <c r="T24" s="57">
        <f t="shared" si="13"/>
        <v>0</v>
      </c>
      <c r="U24" s="57">
        <f t="shared" si="14"/>
        <v>0</v>
      </c>
      <c r="V24" s="58">
        <f t="shared" si="15"/>
        <v>1</v>
      </c>
      <c r="W24" s="59">
        <f t="shared" si="16"/>
        <v>1</v>
      </c>
    </row>
    <row r="25" spans="1:23" x14ac:dyDescent="0.15">
      <c r="B25" s="76">
        <v>42876</v>
      </c>
      <c r="C25" s="43">
        <v>1</v>
      </c>
      <c r="D25" s="60" t="s">
        <v>178</v>
      </c>
      <c r="E25" s="68">
        <v>2</v>
      </c>
      <c r="F25" s="69">
        <v>300</v>
      </c>
      <c r="G25" s="163">
        <f t="shared" si="9"/>
        <v>600</v>
      </c>
      <c r="H25" s="61"/>
      <c r="I25" s="70"/>
      <c r="J25" s="71"/>
      <c r="K25" s="71"/>
      <c r="L25" s="72">
        <v>2</v>
      </c>
      <c r="M25" s="51">
        <f t="shared" si="10"/>
        <v>2</v>
      </c>
      <c r="N25" s="73"/>
      <c r="O25" s="74"/>
      <c r="P25" s="74"/>
      <c r="Q25" s="75"/>
      <c r="R25" s="55">
        <f t="shared" si="11"/>
        <v>0</v>
      </c>
      <c r="S25" s="56">
        <f t="shared" si="12"/>
        <v>0</v>
      </c>
      <c r="T25" s="57">
        <f t="shared" si="13"/>
        <v>0</v>
      </c>
      <c r="U25" s="57">
        <f t="shared" si="14"/>
        <v>0</v>
      </c>
      <c r="V25" s="58">
        <f t="shared" si="15"/>
        <v>2</v>
      </c>
      <c r="W25" s="59">
        <f t="shared" si="16"/>
        <v>2</v>
      </c>
    </row>
    <row r="26" spans="1:23" x14ac:dyDescent="0.15">
      <c r="B26" s="76">
        <v>42879</v>
      </c>
      <c r="C26" s="43">
        <v>1</v>
      </c>
      <c r="D26" s="211" t="s">
        <v>179</v>
      </c>
      <c r="E26" s="173">
        <v>13</v>
      </c>
      <c r="F26" s="69">
        <v>300</v>
      </c>
      <c r="G26" s="163">
        <f t="shared" si="9"/>
        <v>3900</v>
      </c>
      <c r="H26" s="61"/>
      <c r="I26" s="70"/>
      <c r="J26" s="71"/>
      <c r="K26" s="71"/>
      <c r="L26" s="72">
        <v>13</v>
      </c>
      <c r="M26" s="51">
        <f t="shared" si="10"/>
        <v>13</v>
      </c>
      <c r="N26" s="73"/>
      <c r="O26" s="74"/>
      <c r="P26" s="74"/>
      <c r="Q26" s="75"/>
      <c r="R26" s="55">
        <f t="shared" si="11"/>
        <v>0</v>
      </c>
      <c r="S26" s="56">
        <f t="shared" si="12"/>
        <v>0</v>
      </c>
      <c r="T26" s="57">
        <f t="shared" si="13"/>
        <v>0</v>
      </c>
      <c r="U26" s="57">
        <f t="shared" si="14"/>
        <v>0</v>
      </c>
      <c r="V26" s="58">
        <f t="shared" si="15"/>
        <v>13</v>
      </c>
      <c r="W26" s="59">
        <f t="shared" si="16"/>
        <v>13</v>
      </c>
    </row>
    <row r="27" spans="1:23" x14ac:dyDescent="0.15">
      <c r="B27" s="76">
        <v>42882</v>
      </c>
      <c r="C27" s="43">
        <v>1</v>
      </c>
      <c r="D27" s="60" t="s">
        <v>180</v>
      </c>
      <c r="E27" s="173"/>
      <c r="F27" s="69"/>
      <c r="G27" s="163">
        <f t="shared" si="9"/>
        <v>0</v>
      </c>
      <c r="H27" s="61"/>
      <c r="I27" s="70"/>
      <c r="J27" s="71"/>
      <c r="K27" s="71"/>
      <c r="L27" s="72"/>
      <c r="M27" s="51">
        <f t="shared" si="10"/>
        <v>0</v>
      </c>
      <c r="N27" s="73"/>
      <c r="O27" s="74"/>
      <c r="P27" s="74"/>
      <c r="Q27" s="75">
        <v>4</v>
      </c>
      <c r="R27" s="55">
        <f t="shared" si="11"/>
        <v>4</v>
      </c>
      <c r="S27" s="56">
        <f t="shared" si="12"/>
        <v>0</v>
      </c>
      <c r="T27" s="57">
        <f t="shared" si="13"/>
        <v>0</v>
      </c>
      <c r="U27" s="57">
        <f t="shared" si="14"/>
        <v>0</v>
      </c>
      <c r="V27" s="58">
        <f t="shared" si="15"/>
        <v>4</v>
      </c>
      <c r="W27" s="59">
        <f t="shared" si="16"/>
        <v>4</v>
      </c>
    </row>
    <row r="28" spans="1:23" ht="12.75" thickBot="1" x14ac:dyDescent="0.2">
      <c r="B28" s="76">
        <v>42884</v>
      </c>
      <c r="C28" s="43">
        <v>1</v>
      </c>
      <c r="D28" s="211" t="s">
        <v>166</v>
      </c>
      <c r="E28" s="173">
        <v>5</v>
      </c>
      <c r="F28" s="69">
        <v>300</v>
      </c>
      <c r="G28" s="163">
        <f t="shared" si="9"/>
        <v>1500</v>
      </c>
      <c r="H28" s="61"/>
      <c r="I28" s="70"/>
      <c r="J28" s="71"/>
      <c r="K28" s="71"/>
      <c r="L28" s="72">
        <v>5</v>
      </c>
      <c r="M28" s="51">
        <f t="shared" si="10"/>
        <v>5</v>
      </c>
      <c r="N28" s="73"/>
      <c r="O28" s="74"/>
      <c r="P28" s="74"/>
      <c r="Q28" s="75"/>
      <c r="R28" s="55">
        <f t="shared" si="11"/>
        <v>0</v>
      </c>
      <c r="S28" s="56">
        <f t="shared" si="12"/>
        <v>0</v>
      </c>
      <c r="T28" s="57">
        <f t="shared" si="13"/>
        <v>0</v>
      </c>
      <c r="U28" s="57">
        <f t="shared" si="14"/>
        <v>0</v>
      </c>
      <c r="V28" s="58">
        <f t="shared" si="15"/>
        <v>5</v>
      </c>
      <c r="W28" s="59">
        <f t="shared" si="16"/>
        <v>5</v>
      </c>
    </row>
    <row r="29" spans="1:23" ht="26.25" customHeight="1" thickBot="1" x14ac:dyDescent="0.2">
      <c r="B29" s="77">
        <f>COUNTA(B22:B28)</f>
        <v>7</v>
      </c>
      <c r="C29" s="77">
        <f>COUNTA(C22:C28)</f>
        <v>7</v>
      </c>
      <c r="D29" s="78" t="s">
        <v>24</v>
      </c>
      <c r="E29" s="79">
        <f>SUM(E22:E28)</f>
        <v>29</v>
      </c>
      <c r="F29" s="80">
        <f>COUNT(F22:F28)</f>
        <v>6</v>
      </c>
      <c r="G29" s="81">
        <f t="shared" ref="G29:W29" si="17">SUM(G22:G28)</f>
        <v>8700</v>
      </c>
      <c r="H29" s="100">
        <f t="shared" si="17"/>
        <v>0</v>
      </c>
      <c r="I29" s="101">
        <f t="shared" si="17"/>
        <v>0</v>
      </c>
      <c r="J29" s="102">
        <f t="shared" si="17"/>
        <v>0</v>
      </c>
      <c r="K29" s="102">
        <f t="shared" si="17"/>
        <v>0</v>
      </c>
      <c r="L29" s="103">
        <f t="shared" si="17"/>
        <v>29</v>
      </c>
      <c r="M29" s="104">
        <f t="shared" si="17"/>
        <v>29</v>
      </c>
      <c r="N29" s="84">
        <f t="shared" si="17"/>
        <v>0</v>
      </c>
      <c r="O29" s="85">
        <f t="shared" si="17"/>
        <v>0</v>
      </c>
      <c r="P29" s="85">
        <f t="shared" si="17"/>
        <v>0</v>
      </c>
      <c r="Q29" s="86">
        <f t="shared" si="17"/>
        <v>4</v>
      </c>
      <c r="R29" s="105">
        <f t="shared" si="17"/>
        <v>4</v>
      </c>
      <c r="S29" s="106">
        <f t="shared" si="17"/>
        <v>0</v>
      </c>
      <c r="T29" s="89">
        <f t="shared" si="17"/>
        <v>0</v>
      </c>
      <c r="U29" s="89">
        <f t="shared" si="17"/>
        <v>0</v>
      </c>
      <c r="V29" s="107">
        <f t="shared" si="17"/>
        <v>33</v>
      </c>
      <c r="W29" s="91">
        <f t="shared" si="17"/>
        <v>33</v>
      </c>
    </row>
    <row r="30" spans="1:23" ht="33" customHeight="1" thickBot="1" x14ac:dyDescent="0.2">
      <c r="B30" s="39" t="s">
        <v>26</v>
      </c>
      <c r="C30" s="108"/>
      <c r="D30" s="108"/>
      <c r="E30" s="109"/>
      <c r="G30" s="109"/>
      <c r="H30" s="109"/>
      <c r="I30" s="109"/>
      <c r="J30" s="109"/>
      <c r="K30" s="109"/>
      <c r="L30" s="109"/>
      <c r="M30" s="109"/>
      <c r="N30" s="110"/>
      <c r="O30" s="110"/>
      <c r="P30" s="110"/>
      <c r="Q30" s="110"/>
      <c r="R30" s="110"/>
      <c r="V30" s="3"/>
      <c r="W30" s="3"/>
    </row>
    <row r="31" spans="1:23" ht="15" customHeight="1" x14ac:dyDescent="0.15">
      <c r="B31" s="268" t="s">
        <v>18</v>
      </c>
      <c r="C31" s="280" t="s">
        <v>19</v>
      </c>
      <c r="D31" s="259" t="s">
        <v>20</v>
      </c>
      <c r="E31" s="283" t="s">
        <v>21</v>
      </c>
      <c r="F31" s="251"/>
      <c r="G31" s="251"/>
      <c r="H31" s="251"/>
      <c r="I31" s="251"/>
      <c r="J31" s="251"/>
      <c r="K31" s="251"/>
      <c r="L31" s="251"/>
      <c r="M31" s="251"/>
      <c r="N31" s="277" t="s">
        <v>4</v>
      </c>
      <c r="O31" s="278"/>
      <c r="P31" s="278"/>
      <c r="Q31" s="278"/>
      <c r="R31" s="279"/>
      <c r="S31" s="229" t="s">
        <v>5</v>
      </c>
      <c r="T31" s="230"/>
      <c r="U31" s="230"/>
      <c r="V31" s="230"/>
      <c r="W31" s="231"/>
    </row>
    <row r="32" spans="1:23" ht="12" customHeight="1" x14ac:dyDescent="0.15">
      <c r="B32" s="269"/>
      <c r="C32" s="281"/>
      <c r="D32" s="260"/>
      <c r="E32" s="287" t="s">
        <v>6</v>
      </c>
      <c r="F32" s="257"/>
      <c r="G32" s="257"/>
      <c r="H32" s="258"/>
      <c r="I32" s="284" t="s">
        <v>7</v>
      </c>
      <c r="J32" s="285"/>
      <c r="K32" s="285"/>
      <c r="L32" s="285"/>
      <c r="M32" s="286"/>
      <c r="N32" s="239" t="s">
        <v>7</v>
      </c>
      <c r="O32" s="239"/>
      <c r="P32" s="239"/>
      <c r="Q32" s="239"/>
      <c r="R32" s="240"/>
      <c r="S32" s="232"/>
      <c r="T32" s="233"/>
      <c r="U32" s="233"/>
      <c r="V32" s="233"/>
      <c r="W32" s="234"/>
    </row>
    <row r="33" spans="1:23" ht="12.75" thickBot="1" x14ac:dyDescent="0.2">
      <c r="B33" s="270"/>
      <c r="C33" s="282"/>
      <c r="D33" s="261"/>
      <c r="E33" s="40" t="s">
        <v>8</v>
      </c>
      <c r="F33" s="41" t="s">
        <v>22</v>
      </c>
      <c r="G33" s="42" t="s">
        <v>9</v>
      </c>
      <c r="H33" s="40" t="s">
        <v>23</v>
      </c>
      <c r="I33" s="5" t="s">
        <v>11</v>
      </c>
      <c r="J33" s="6" t="s">
        <v>12</v>
      </c>
      <c r="K33" s="6" t="s">
        <v>13</v>
      </c>
      <c r="L33" s="7" t="s">
        <v>14</v>
      </c>
      <c r="M33" s="8" t="s">
        <v>15</v>
      </c>
      <c r="N33" s="9" t="s">
        <v>11</v>
      </c>
      <c r="O33" s="10" t="s">
        <v>12</v>
      </c>
      <c r="P33" s="10" t="s">
        <v>13</v>
      </c>
      <c r="Q33" s="11" t="s">
        <v>14</v>
      </c>
      <c r="R33" s="12" t="s">
        <v>15</v>
      </c>
      <c r="S33" s="13" t="s">
        <v>11</v>
      </c>
      <c r="T33" s="14" t="s">
        <v>12</v>
      </c>
      <c r="U33" s="14" t="s">
        <v>13</v>
      </c>
      <c r="V33" s="15" t="s">
        <v>14</v>
      </c>
      <c r="W33" s="16" t="s">
        <v>15</v>
      </c>
    </row>
    <row r="34" spans="1:23" x14ac:dyDescent="0.15">
      <c r="B34" s="76">
        <v>42887</v>
      </c>
      <c r="C34" s="43">
        <v>1</v>
      </c>
      <c r="D34" s="60" t="s">
        <v>181</v>
      </c>
      <c r="E34" s="44">
        <v>1</v>
      </c>
      <c r="F34" s="45">
        <v>300</v>
      </c>
      <c r="G34" s="163">
        <f>F34*E34</f>
        <v>300</v>
      </c>
      <c r="H34" s="47"/>
      <c r="I34" s="70"/>
      <c r="J34" s="71"/>
      <c r="K34" s="71"/>
      <c r="L34" s="72">
        <v>1</v>
      </c>
      <c r="M34" s="51">
        <f>SUM(I34:L34)</f>
        <v>1</v>
      </c>
      <c r="N34" s="73"/>
      <c r="O34" s="74"/>
      <c r="P34" s="74"/>
      <c r="Q34" s="75"/>
      <c r="R34" s="55">
        <f t="shared" ref="R34:R44" si="18">SUM(N34:Q34)</f>
        <v>0</v>
      </c>
      <c r="S34" s="56">
        <f t="shared" ref="S34:S44" si="19">I34+N34</f>
        <v>0</v>
      </c>
      <c r="T34" s="57">
        <f t="shared" ref="T34:T44" si="20">J34+O34</f>
        <v>0</v>
      </c>
      <c r="U34" s="57">
        <f t="shared" ref="U34:U44" si="21">K34+P34</f>
        <v>0</v>
      </c>
      <c r="V34" s="58">
        <f t="shared" ref="V34:V44" si="22">L34+Q34</f>
        <v>1</v>
      </c>
      <c r="W34" s="59">
        <f t="shared" ref="W34:W44" si="23">SUM(S34:V34)</f>
        <v>1</v>
      </c>
    </row>
    <row r="35" spans="1:23" x14ac:dyDescent="0.15">
      <c r="B35" s="76">
        <v>42888</v>
      </c>
      <c r="C35" s="43">
        <v>1</v>
      </c>
      <c r="D35" s="211" t="s">
        <v>182</v>
      </c>
      <c r="E35" s="173">
        <v>4</v>
      </c>
      <c r="F35" s="69">
        <v>300</v>
      </c>
      <c r="G35" s="163">
        <f t="shared" ref="G35:G45" si="24">F35*E35</f>
        <v>1200</v>
      </c>
      <c r="H35" s="61"/>
      <c r="I35" s="70"/>
      <c r="J35" s="71"/>
      <c r="K35" s="71"/>
      <c r="L35" s="72">
        <v>4</v>
      </c>
      <c r="M35" s="51">
        <f t="shared" ref="M35:M40" si="25">SUM(I35:L35)</f>
        <v>4</v>
      </c>
      <c r="N35" s="73"/>
      <c r="O35" s="74"/>
      <c r="P35" s="74"/>
      <c r="Q35" s="75"/>
      <c r="R35" s="55">
        <f t="shared" si="18"/>
        <v>0</v>
      </c>
      <c r="S35" s="56">
        <f t="shared" si="19"/>
        <v>0</v>
      </c>
      <c r="T35" s="57">
        <f t="shared" si="20"/>
        <v>0</v>
      </c>
      <c r="U35" s="57">
        <f t="shared" si="21"/>
        <v>0</v>
      </c>
      <c r="V35" s="58">
        <f t="shared" si="22"/>
        <v>4</v>
      </c>
      <c r="W35" s="59">
        <f t="shared" si="23"/>
        <v>4</v>
      </c>
    </row>
    <row r="36" spans="1:23" x14ac:dyDescent="0.15">
      <c r="B36" s="76">
        <v>42894</v>
      </c>
      <c r="C36" s="43">
        <v>1</v>
      </c>
      <c r="D36" s="211" t="s">
        <v>154</v>
      </c>
      <c r="E36" s="173">
        <v>1</v>
      </c>
      <c r="F36" s="69">
        <v>300</v>
      </c>
      <c r="G36" s="163">
        <f t="shared" si="24"/>
        <v>300</v>
      </c>
      <c r="H36" s="61"/>
      <c r="I36" s="70"/>
      <c r="J36" s="71"/>
      <c r="K36" s="71"/>
      <c r="L36" s="72">
        <v>1</v>
      </c>
      <c r="M36" s="51">
        <f t="shared" si="25"/>
        <v>1</v>
      </c>
      <c r="N36" s="73"/>
      <c r="O36" s="74"/>
      <c r="P36" s="74"/>
      <c r="Q36" s="75"/>
      <c r="R36" s="55">
        <f t="shared" si="18"/>
        <v>0</v>
      </c>
      <c r="S36" s="56">
        <f t="shared" si="19"/>
        <v>0</v>
      </c>
      <c r="T36" s="57">
        <f t="shared" si="20"/>
        <v>0</v>
      </c>
      <c r="U36" s="57">
        <f t="shared" si="21"/>
        <v>0</v>
      </c>
      <c r="V36" s="58">
        <f t="shared" si="22"/>
        <v>1</v>
      </c>
      <c r="W36" s="59">
        <f t="shared" si="23"/>
        <v>1</v>
      </c>
    </row>
    <row r="37" spans="1:23" x14ac:dyDescent="0.15">
      <c r="B37" s="76">
        <v>42895</v>
      </c>
      <c r="C37" s="43">
        <v>1</v>
      </c>
      <c r="D37" s="211" t="s">
        <v>183</v>
      </c>
      <c r="E37" s="173">
        <v>3</v>
      </c>
      <c r="F37" s="69">
        <v>300</v>
      </c>
      <c r="G37" s="163">
        <f t="shared" si="24"/>
        <v>900</v>
      </c>
      <c r="H37" s="61"/>
      <c r="I37" s="70"/>
      <c r="J37" s="71"/>
      <c r="K37" s="71">
        <v>1</v>
      </c>
      <c r="L37" s="72">
        <v>2</v>
      </c>
      <c r="M37" s="51">
        <f t="shared" si="25"/>
        <v>3</v>
      </c>
      <c r="N37" s="73"/>
      <c r="O37" s="74"/>
      <c r="P37" s="74"/>
      <c r="Q37" s="75"/>
      <c r="R37" s="55">
        <f t="shared" si="18"/>
        <v>0</v>
      </c>
      <c r="S37" s="56">
        <f t="shared" si="19"/>
        <v>0</v>
      </c>
      <c r="T37" s="57">
        <f t="shared" si="20"/>
        <v>0</v>
      </c>
      <c r="U37" s="57">
        <f t="shared" si="21"/>
        <v>1</v>
      </c>
      <c r="V37" s="58">
        <f t="shared" si="22"/>
        <v>2</v>
      </c>
      <c r="W37" s="59">
        <f t="shared" si="23"/>
        <v>3</v>
      </c>
    </row>
    <row r="38" spans="1:23" x14ac:dyDescent="0.15">
      <c r="A38" s="210"/>
      <c r="B38" s="76">
        <v>42899</v>
      </c>
      <c r="C38" s="43">
        <v>1</v>
      </c>
      <c r="D38" s="60" t="s">
        <v>184</v>
      </c>
      <c r="E38" s="173">
        <v>7</v>
      </c>
      <c r="F38" s="69">
        <v>300</v>
      </c>
      <c r="G38" s="163">
        <f>F38*E38</f>
        <v>2100</v>
      </c>
      <c r="H38" s="61"/>
      <c r="I38" s="70"/>
      <c r="J38" s="71"/>
      <c r="K38" s="71"/>
      <c r="L38" s="72">
        <v>7</v>
      </c>
      <c r="M38" s="51">
        <f t="shared" si="25"/>
        <v>7</v>
      </c>
      <c r="N38" s="73"/>
      <c r="O38" s="74"/>
      <c r="P38" s="74"/>
      <c r="Q38" s="75"/>
      <c r="R38" s="55">
        <f t="shared" si="18"/>
        <v>0</v>
      </c>
      <c r="S38" s="56">
        <f t="shared" si="19"/>
        <v>0</v>
      </c>
      <c r="T38" s="57">
        <f t="shared" si="20"/>
        <v>0</v>
      </c>
      <c r="U38" s="57">
        <f t="shared" si="21"/>
        <v>0</v>
      </c>
      <c r="V38" s="58">
        <f t="shared" si="22"/>
        <v>7</v>
      </c>
      <c r="W38" s="59">
        <f t="shared" si="23"/>
        <v>7</v>
      </c>
    </row>
    <row r="39" spans="1:23" x14ac:dyDescent="0.15">
      <c r="A39" s="210"/>
      <c r="B39" s="76">
        <v>42903</v>
      </c>
      <c r="C39" s="43">
        <v>1</v>
      </c>
      <c r="D39" s="211" t="s">
        <v>185</v>
      </c>
      <c r="E39" s="173">
        <v>2</v>
      </c>
      <c r="F39" s="69">
        <v>300</v>
      </c>
      <c r="G39" s="163">
        <f t="shared" si="24"/>
        <v>600</v>
      </c>
      <c r="H39" s="61"/>
      <c r="I39" s="70"/>
      <c r="J39" s="71"/>
      <c r="K39" s="71"/>
      <c r="L39" s="72">
        <v>2</v>
      </c>
      <c r="M39" s="51">
        <f t="shared" si="25"/>
        <v>2</v>
      </c>
      <c r="N39" s="73"/>
      <c r="O39" s="74"/>
      <c r="P39" s="74"/>
      <c r="Q39" s="75"/>
      <c r="R39" s="55">
        <f t="shared" si="18"/>
        <v>0</v>
      </c>
      <c r="S39" s="56">
        <f t="shared" si="19"/>
        <v>0</v>
      </c>
      <c r="T39" s="57">
        <f t="shared" si="20"/>
        <v>0</v>
      </c>
      <c r="U39" s="57">
        <f t="shared" si="21"/>
        <v>0</v>
      </c>
      <c r="V39" s="58">
        <f t="shared" si="22"/>
        <v>2</v>
      </c>
      <c r="W39" s="59">
        <f t="shared" si="23"/>
        <v>2</v>
      </c>
    </row>
    <row r="40" spans="1:23" x14ac:dyDescent="0.15">
      <c r="A40" s="210"/>
      <c r="B40" s="76">
        <v>42904</v>
      </c>
      <c r="C40" s="43">
        <v>1</v>
      </c>
      <c r="D40" s="211" t="s">
        <v>186</v>
      </c>
      <c r="E40" s="173">
        <v>5</v>
      </c>
      <c r="F40" s="69">
        <v>300</v>
      </c>
      <c r="G40" s="163">
        <f t="shared" si="24"/>
        <v>1500</v>
      </c>
      <c r="H40" s="61"/>
      <c r="I40" s="70"/>
      <c r="J40" s="71"/>
      <c r="K40" s="71"/>
      <c r="L40" s="72">
        <v>5</v>
      </c>
      <c r="M40" s="51">
        <f t="shared" si="25"/>
        <v>5</v>
      </c>
      <c r="N40" s="73"/>
      <c r="O40" s="74"/>
      <c r="P40" s="74"/>
      <c r="Q40" s="75"/>
      <c r="R40" s="55">
        <f t="shared" si="18"/>
        <v>0</v>
      </c>
      <c r="S40" s="56">
        <f t="shared" si="19"/>
        <v>0</v>
      </c>
      <c r="T40" s="57">
        <f t="shared" si="20"/>
        <v>0</v>
      </c>
      <c r="U40" s="57">
        <f t="shared" si="21"/>
        <v>0</v>
      </c>
      <c r="V40" s="58">
        <f t="shared" si="22"/>
        <v>5</v>
      </c>
      <c r="W40" s="59">
        <f t="shared" si="23"/>
        <v>5</v>
      </c>
    </row>
    <row r="41" spans="1:23" x14ac:dyDescent="0.15">
      <c r="A41" s="210"/>
      <c r="B41" s="76">
        <v>42908</v>
      </c>
      <c r="C41" s="43">
        <v>1</v>
      </c>
      <c r="D41" s="211" t="s">
        <v>154</v>
      </c>
      <c r="E41" s="173">
        <v>1</v>
      </c>
      <c r="F41" s="69">
        <v>300</v>
      </c>
      <c r="G41" s="163">
        <f t="shared" si="24"/>
        <v>300</v>
      </c>
      <c r="H41" s="61"/>
      <c r="I41" s="70"/>
      <c r="J41" s="71"/>
      <c r="K41" s="71"/>
      <c r="L41" s="72">
        <v>1</v>
      </c>
      <c r="M41" s="51">
        <f>SUM(I41:L41)</f>
        <v>1</v>
      </c>
      <c r="N41" s="73"/>
      <c r="O41" s="74"/>
      <c r="P41" s="74"/>
      <c r="Q41" s="75"/>
      <c r="R41" s="55">
        <f t="shared" si="18"/>
        <v>0</v>
      </c>
      <c r="S41" s="56">
        <f t="shared" si="19"/>
        <v>0</v>
      </c>
      <c r="T41" s="57">
        <f t="shared" si="20"/>
        <v>0</v>
      </c>
      <c r="U41" s="57">
        <f t="shared" si="21"/>
        <v>0</v>
      </c>
      <c r="V41" s="58">
        <f t="shared" si="22"/>
        <v>1</v>
      </c>
      <c r="W41" s="59">
        <f t="shared" si="23"/>
        <v>1</v>
      </c>
    </row>
    <row r="42" spans="1:23" x14ac:dyDescent="0.15">
      <c r="B42" s="76">
        <v>42911</v>
      </c>
      <c r="C42" s="43">
        <v>1</v>
      </c>
      <c r="D42" s="211" t="s">
        <v>189</v>
      </c>
      <c r="E42" s="173">
        <v>12</v>
      </c>
      <c r="F42" s="69">
        <v>300</v>
      </c>
      <c r="G42" s="163">
        <f>F42*E42</f>
        <v>3600</v>
      </c>
      <c r="H42" s="61"/>
      <c r="I42" s="70"/>
      <c r="J42" s="71"/>
      <c r="K42" s="71"/>
      <c r="L42" s="72">
        <v>12</v>
      </c>
      <c r="M42" s="51">
        <f>SUM(I42:L42)</f>
        <v>12</v>
      </c>
      <c r="N42" s="73"/>
      <c r="O42" s="74"/>
      <c r="P42" s="74"/>
      <c r="Q42" s="75"/>
      <c r="R42" s="55">
        <f>SUM(N42:Q42)</f>
        <v>0</v>
      </c>
      <c r="S42" s="56">
        <f t="shared" ref="S42:V43" si="26">I42+N42</f>
        <v>0</v>
      </c>
      <c r="T42" s="57">
        <f t="shared" si="26"/>
        <v>0</v>
      </c>
      <c r="U42" s="57">
        <f t="shared" si="26"/>
        <v>0</v>
      </c>
      <c r="V42" s="58">
        <f t="shared" si="26"/>
        <v>12</v>
      </c>
      <c r="W42" s="59">
        <f>SUM(S42:V42)</f>
        <v>12</v>
      </c>
    </row>
    <row r="43" spans="1:23" x14ac:dyDescent="0.15">
      <c r="B43" s="76">
        <v>42913</v>
      </c>
      <c r="C43" s="43">
        <v>1</v>
      </c>
      <c r="D43" s="60" t="s">
        <v>190</v>
      </c>
      <c r="E43" s="173">
        <v>1</v>
      </c>
      <c r="F43" s="69">
        <v>300</v>
      </c>
      <c r="G43" s="163">
        <f>F43*E43</f>
        <v>300</v>
      </c>
      <c r="H43" s="61"/>
      <c r="I43" s="70"/>
      <c r="J43" s="71"/>
      <c r="K43" s="71"/>
      <c r="L43" s="72">
        <v>1</v>
      </c>
      <c r="M43" s="51">
        <f>SUM(I43:L43)</f>
        <v>1</v>
      </c>
      <c r="N43" s="73"/>
      <c r="O43" s="74"/>
      <c r="P43" s="74"/>
      <c r="Q43" s="75"/>
      <c r="R43" s="55">
        <f>SUM(N43:Q43)</f>
        <v>0</v>
      </c>
      <c r="S43" s="56">
        <f t="shared" si="26"/>
        <v>0</v>
      </c>
      <c r="T43" s="57">
        <f t="shared" si="26"/>
        <v>0</v>
      </c>
      <c r="U43" s="57">
        <f t="shared" si="26"/>
        <v>0</v>
      </c>
      <c r="V43" s="58">
        <f t="shared" si="26"/>
        <v>1</v>
      </c>
      <c r="W43" s="59">
        <f>SUM(S43:V43)</f>
        <v>1</v>
      </c>
    </row>
    <row r="44" spans="1:23" x14ac:dyDescent="0.15">
      <c r="B44" s="76">
        <v>42914</v>
      </c>
      <c r="C44" s="43">
        <v>1</v>
      </c>
      <c r="D44" s="211" t="s">
        <v>191</v>
      </c>
      <c r="E44" s="173">
        <v>14</v>
      </c>
      <c r="F44" s="69">
        <v>300</v>
      </c>
      <c r="G44" s="163">
        <f>F44*E44</f>
        <v>4200</v>
      </c>
      <c r="H44" s="61"/>
      <c r="I44" s="70"/>
      <c r="J44" s="71"/>
      <c r="K44" s="71"/>
      <c r="L44" s="72">
        <v>14</v>
      </c>
      <c r="M44" s="51">
        <f>SUM(I44:L44)</f>
        <v>14</v>
      </c>
      <c r="N44" s="73"/>
      <c r="O44" s="74"/>
      <c r="P44" s="74"/>
      <c r="Q44" s="75"/>
      <c r="R44" s="55">
        <f t="shared" si="18"/>
        <v>0</v>
      </c>
      <c r="S44" s="56">
        <f t="shared" si="19"/>
        <v>0</v>
      </c>
      <c r="T44" s="57">
        <f t="shared" si="20"/>
        <v>0</v>
      </c>
      <c r="U44" s="57">
        <f t="shared" si="21"/>
        <v>0</v>
      </c>
      <c r="V44" s="58">
        <f t="shared" si="22"/>
        <v>14</v>
      </c>
      <c r="W44" s="59">
        <f t="shared" si="23"/>
        <v>14</v>
      </c>
    </row>
    <row r="45" spans="1:23" ht="12.75" thickBot="1" x14ac:dyDescent="0.2">
      <c r="B45" s="76">
        <v>42915</v>
      </c>
      <c r="C45" s="43">
        <v>1</v>
      </c>
      <c r="D45" s="211" t="s">
        <v>192</v>
      </c>
      <c r="E45" s="173">
        <v>2</v>
      </c>
      <c r="F45" s="69">
        <v>300</v>
      </c>
      <c r="G45" s="163">
        <f t="shared" si="24"/>
        <v>600</v>
      </c>
      <c r="H45" s="61"/>
      <c r="I45" s="70"/>
      <c r="J45" s="71"/>
      <c r="K45" s="71"/>
      <c r="L45" s="72">
        <v>2</v>
      </c>
      <c r="M45" s="51">
        <f>SUM(I45:L45)</f>
        <v>2</v>
      </c>
      <c r="N45" s="73"/>
      <c r="O45" s="74"/>
      <c r="P45" s="74"/>
      <c r="Q45" s="75"/>
      <c r="R45" s="55">
        <f>SUM(N45:Q45)</f>
        <v>0</v>
      </c>
      <c r="S45" s="56">
        <f>I45+N45</f>
        <v>0</v>
      </c>
      <c r="T45" s="57">
        <f>J45+O45</f>
        <v>0</v>
      </c>
      <c r="U45" s="57">
        <f>K45+P45</f>
        <v>0</v>
      </c>
      <c r="V45" s="58">
        <f>L45+Q45</f>
        <v>2</v>
      </c>
      <c r="W45" s="59">
        <f>SUM(S45:V45)</f>
        <v>2</v>
      </c>
    </row>
    <row r="46" spans="1:23" ht="26.25" customHeight="1" thickBot="1" x14ac:dyDescent="0.2">
      <c r="B46" s="77">
        <f>COUNTA(B34:B45)</f>
        <v>12</v>
      </c>
      <c r="C46" s="77">
        <f>COUNTA(C34:C45)</f>
        <v>12</v>
      </c>
      <c r="D46" s="111" t="s">
        <v>24</v>
      </c>
      <c r="E46" s="79">
        <f>SUM(E34:E45)</f>
        <v>53</v>
      </c>
      <c r="F46" s="80">
        <f>COUNT(F35:F45)</f>
        <v>11</v>
      </c>
      <c r="G46" s="81">
        <f t="shared" ref="G46:W46" si="27">SUM(G34:G45)</f>
        <v>15900</v>
      </c>
      <c r="H46" s="100">
        <f t="shared" si="27"/>
        <v>0</v>
      </c>
      <c r="I46" s="101">
        <f t="shared" si="27"/>
        <v>0</v>
      </c>
      <c r="J46" s="101">
        <f t="shared" si="27"/>
        <v>0</v>
      </c>
      <c r="K46" s="101">
        <f t="shared" si="27"/>
        <v>1</v>
      </c>
      <c r="L46" s="101">
        <f t="shared" si="27"/>
        <v>52</v>
      </c>
      <c r="M46" s="112">
        <f t="shared" si="27"/>
        <v>53</v>
      </c>
      <c r="N46" s="113">
        <f t="shared" si="27"/>
        <v>0</v>
      </c>
      <c r="O46" s="85">
        <f t="shared" si="27"/>
        <v>0</v>
      </c>
      <c r="P46" s="85">
        <f t="shared" si="27"/>
        <v>0</v>
      </c>
      <c r="Q46" s="114">
        <f t="shared" si="27"/>
        <v>0</v>
      </c>
      <c r="R46" s="105">
        <f t="shared" si="27"/>
        <v>0</v>
      </c>
      <c r="S46" s="107">
        <f t="shared" si="27"/>
        <v>0</v>
      </c>
      <c r="T46" s="107">
        <f t="shared" si="27"/>
        <v>0</v>
      </c>
      <c r="U46" s="107">
        <f t="shared" si="27"/>
        <v>1</v>
      </c>
      <c r="V46" s="107">
        <f t="shared" si="27"/>
        <v>52</v>
      </c>
      <c r="W46" s="91">
        <f t="shared" si="27"/>
        <v>53</v>
      </c>
    </row>
    <row r="47" spans="1:23" s="92" customFormat="1" ht="33" customHeight="1" thickBot="1" x14ac:dyDescent="0.2">
      <c r="B47" s="115" t="s">
        <v>27</v>
      </c>
      <c r="C47" s="116"/>
      <c r="D47" s="116"/>
      <c r="E47" s="117"/>
      <c r="G47" s="117"/>
      <c r="H47" s="117"/>
      <c r="I47" s="117"/>
      <c r="J47" s="117"/>
      <c r="K47" s="117"/>
      <c r="L47" s="117"/>
      <c r="M47" s="117"/>
      <c r="N47" s="118"/>
      <c r="O47" s="118"/>
      <c r="P47" s="118"/>
      <c r="Q47" s="118"/>
      <c r="R47" s="118"/>
    </row>
    <row r="48" spans="1:23" ht="13.5" customHeight="1" x14ac:dyDescent="0.15">
      <c r="B48" s="268" t="s">
        <v>18</v>
      </c>
      <c r="C48" s="280" t="s">
        <v>19</v>
      </c>
      <c r="D48" s="274" t="s">
        <v>20</v>
      </c>
      <c r="E48" s="283" t="s">
        <v>21</v>
      </c>
      <c r="F48" s="251"/>
      <c r="G48" s="251"/>
      <c r="H48" s="251"/>
      <c r="I48" s="251"/>
      <c r="J48" s="251"/>
      <c r="K48" s="251"/>
      <c r="L48" s="251"/>
      <c r="M48" s="251"/>
      <c r="N48" s="277" t="s">
        <v>4</v>
      </c>
      <c r="O48" s="278"/>
      <c r="P48" s="278"/>
      <c r="Q48" s="278"/>
      <c r="R48" s="279"/>
      <c r="S48" s="229" t="s">
        <v>5</v>
      </c>
      <c r="T48" s="230"/>
      <c r="U48" s="230"/>
      <c r="V48" s="230"/>
      <c r="W48" s="231"/>
    </row>
    <row r="49" spans="2:23" ht="12" customHeight="1" x14ac:dyDescent="0.15">
      <c r="B49" s="269"/>
      <c r="C49" s="281"/>
      <c r="D49" s="275"/>
      <c r="E49" s="287" t="s">
        <v>6</v>
      </c>
      <c r="F49" s="257"/>
      <c r="G49" s="257"/>
      <c r="H49" s="258"/>
      <c r="I49" s="284" t="s">
        <v>7</v>
      </c>
      <c r="J49" s="285"/>
      <c r="K49" s="285"/>
      <c r="L49" s="285"/>
      <c r="M49" s="286"/>
      <c r="N49" s="239" t="s">
        <v>7</v>
      </c>
      <c r="O49" s="239"/>
      <c r="P49" s="239"/>
      <c r="Q49" s="239"/>
      <c r="R49" s="240"/>
      <c r="S49" s="232"/>
      <c r="T49" s="233"/>
      <c r="U49" s="233"/>
      <c r="V49" s="233"/>
      <c r="W49" s="234"/>
    </row>
    <row r="50" spans="2:23" ht="12.75" thickBot="1" x14ac:dyDescent="0.2">
      <c r="B50" s="270"/>
      <c r="C50" s="282"/>
      <c r="D50" s="276"/>
      <c r="E50" s="40" t="s">
        <v>8</v>
      </c>
      <c r="F50" s="41" t="s">
        <v>22</v>
      </c>
      <c r="G50" s="42" t="s">
        <v>9</v>
      </c>
      <c r="H50" s="40" t="s">
        <v>23</v>
      </c>
      <c r="I50" s="5" t="s">
        <v>11</v>
      </c>
      <c r="J50" s="6" t="s">
        <v>12</v>
      </c>
      <c r="K50" s="6" t="s">
        <v>13</v>
      </c>
      <c r="L50" s="7" t="s">
        <v>14</v>
      </c>
      <c r="M50" s="8" t="s">
        <v>15</v>
      </c>
      <c r="N50" s="9" t="s">
        <v>11</v>
      </c>
      <c r="O50" s="10" t="s">
        <v>12</v>
      </c>
      <c r="P50" s="10" t="s">
        <v>13</v>
      </c>
      <c r="Q50" s="11" t="s">
        <v>14</v>
      </c>
      <c r="R50" s="12" t="s">
        <v>15</v>
      </c>
      <c r="S50" s="13" t="s">
        <v>11</v>
      </c>
      <c r="T50" s="14" t="s">
        <v>12</v>
      </c>
      <c r="U50" s="14" t="s">
        <v>13</v>
      </c>
      <c r="V50" s="15" t="s">
        <v>14</v>
      </c>
      <c r="W50" s="16" t="s">
        <v>15</v>
      </c>
    </row>
    <row r="51" spans="2:23" x14ac:dyDescent="0.15">
      <c r="B51" s="76">
        <v>42925</v>
      </c>
      <c r="C51" s="43">
        <v>1</v>
      </c>
      <c r="D51" s="60"/>
      <c r="E51" s="44">
        <v>6</v>
      </c>
      <c r="F51" s="45">
        <v>300</v>
      </c>
      <c r="G51" s="163">
        <f t="shared" ref="G51:G56" si="28">F51*E51</f>
        <v>1800</v>
      </c>
      <c r="H51" s="47"/>
      <c r="I51" s="70"/>
      <c r="J51" s="71"/>
      <c r="K51" s="71"/>
      <c r="L51" s="72">
        <v>6</v>
      </c>
      <c r="M51" s="51">
        <f t="shared" ref="M51:M56" si="29">SUM(I51:L51)</f>
        <v>6</v>
      </c>
      <c r="N51" s="73"/>
      <c r="O51" s="74"/>
      <c r="P51" s="74"/>
      <c r="Q51" s="75"/>
      <c r="R51" s="55">
        <f t="shared" ref="R51:R56" si="30">SUM(N51:Q51)</f>
        <v>0</v>
      </c>
      <c r="S51" s="56">
        <f t="shared" ref="S51:S56" si="31">I51+N51</f>
        <v>0</v>
      </c>
      <c r="T51" s="57">
        <f t="shared" ref="T51:T56" si="32">J51+O51</f>
        <v>0</v>
      </c>
      <c r="U51" s="57">
        <f t="shared" ref="U51:U56" si="33">K51+P51</f>
        <v>0</v>
      </c>
      <c r="V51" s="58">
        <f t="shared" ref="V51:V56" si="34">L51+Q51</f>
        <v>6</v>
      </c>
      <c r="W51" s="59">
        <f t="shared" ref="W51:W56" si="35">SUM(S51:V51)</f>
        <v>6</v>
      </c>
    </row>
    <row r="52" spans="2:23" x14ac:dyDescent="0.15">
      <c r="B52" s="76">
        <v>42927</v>
      </c>
      <c r="C52" s="43">
        <v>1</v>
      </c>
      <c r="D52" s="211" t="s">
        <v>168</v>
      </c>
      <c r="E52" s="173">
        <v>1</v>
      </c>
      <c r="F52" s="69">
        <v>300</v>
      </c>
      <c r="G52" s="163">
        <f t="shared" si="28"/>
        <v>300</v>
      </c>
      <c r="H52" s="61"/>
      <c r="I52" s="70"/>
      <c r="J52" s="71"/>
      <c r="K52" s="71"/>
      <c r="L52" s="72">
        <v>1</v>
      </c>
      <c r="M52" s="51">
        <f t="shared" si="29"/>
        <v>1</v>
      </c>
      <c r="N52" s="73"/>
      <c r="O52" s="74"/>
      <c r="P52" s="74"/>
      <c r="Q52" s="75"/>
      <c r="R52" s="55">
        <f t="shared" si="30"/>
        <v>0</v>
      </c>
      <c r="S52" s="56">
        <f t="shared" si="31"/>
        <v>0</v>
      </c>
      <c r="T52" s="57">
        <f t="shared" si="32"/>
        <v>0</v>
      </c>
      <c r="U52" s="57">
        <f t="shared" si="33"/>
        <v>0</v>
      </c>
      <c r="V52" s="58">
        <f t="shared" si="34"/>
        <v>1</v>
      </c>
      <c r="W52" s="59">
        <f t="shared" si="35"/>
        <v>1</v>
      </c>
    </row>
    <row r="53" spans="2:23" x14ac:dyDescent="0.15">
      <c r="B53" s="76">
        <v>42927</v>
      </c>
      <c r="C53" s="43">
        <v>1</v>
      </c>
      <c r="D53" s="211" t="s">
        <v>193</v>
      </c>
      <c r="E53" s="173">
        <v>2</v>
      </c>
      <c r="F53" s="69">
        <v>300</v>
      </c>
      <c r="G53" s="163">
        <f t="shared" si="28"/>
        <v>600</v>
      </c>
      <c r="H53" s="61"/>
      <c r="I53" s="70"/>
      <c r="J53" s="71"/>
      <c r="K53" s="71"/>
      <c r="L53" s="72">
        <v>2</v>
      </c>
      <c r="M53" s="51">
        <f t="shared" si="29"/>
        <v>2</v>
      </c>
      <c r="N53" s="73"/>
      <c r="O53" s="74"/>
      <c r="P53" s="74"/>
      <c r="Q53" s="75"/>
      <c r="R53" s="55">
        <f t="shared" si="30"/>
        <v>0</v>
      </c>
      <c r="S53" s="56">
        <f t="shared" si="31"/>
        <v>0</v>
      </c>
      <c r="T53" s="57">
        <f t="shared" si="32"/>
        <v>0</v>
      </c>
      <c r="U53" s="57">
        <f t="shared" si="33"/>
        <v>0</v>
      </c>
      <c r="V53" s="58">
        <f t="shared" si="34"/>
        <v>2</v>
      </c>
      <c r="W53" s="59">
        <f t="shared" si="35"/>
        <v>2</v>
      </c>
    </row>
    <row r="54" spans="2:23" x14ac:dyDescent="0.15">
      <c r="B54" s="76">
        <v>42930</v>
      </c>
      <c r="C54" s="43">
        <v>1</v>
      </c>
      <c r="D54" s="211" t="s">
        <v>194</v>
      </c>
      <c r="E54" s="173">
        <v>1</v>
      </c>
      <c r="F54" s="69">
        <v>300</v>
      </c>
      <c r="G54" s="163">
        <f>F54*E54</f>
        <v>300</v>
      </c>
      <c r="H54" s="61">
        <v>3</v>
      </c>
      <c r="I54" s="70"/>
      <c r="J54" s="71"/>
      <c r="K54" s="71"/>
      <c r="L54" s="72">
        <v>2</v>
      </c>
      <c r="M54" s="51">
        <f>SUM(I54:L54)</f>
        <v>2</v>
      </c>
      <c r="N54" s="73"/>
      <c r="O54" s="74"/>
      <c r="P54" s="74"/>
      <c r="Q54" s="75"/>
      <c r="R54" s="55">
        <f>SUM(N54:Q54)</f>
        <v>0</v>
      </c>
      <c r="S54" s="56">
        <f>I54+N54</f>
        <v>0</v>
      </c>
      <c r="T54" s="57">
        <f>J54+O54</f>
        <v>0</v>
      </c>
      <c r="U54" s="57">
        <f>K54+P54</f>
        <v>0</v>
      </c>
      <c r="V54" s="58">
        <f>L54+Q54</f>
        <v>2</v>
      </c>
      <c r="W54" s="59">
        <f>SUM(S54:V54)</f>
        <v>2</v>
      </c>
    </row>
    <row r="55" spans="2:23" x14ac:dyDescent="0.15">
      <c r="B55" s="76">
        <v>42935</v>
      </c>
      <c r="C55" s="43">
        <v>1</v>
      </c>
      <c r="D55" s="60" t="s">
        <v>195</v>
      </c>
      <c r="E55" s="173">
        <v>5</v>
      </c>
      <c r="F55" s="69">
        <v>300</v>
      </c>
      <c r="G55" s="163">
        <f t="shared" si="28"/>
        <v>1500</v>
      </c>
      <c r="H55" s="61"/>
      <c r="I55" s="70"/>
      <c r="J55" s="71"/>
      <c r="K55" s="71"/>
      <c r="L55" s="72">
        <v>5</v>
      </c>
      <c r="M55" s="51">
        <f t="shared" si="29"/>
        <v>5</v>
      </c>
      <c r="N55" s="73"/>
      <c r="O55" s="74"/>
      <c r="P55" s="74"/>
      <c r="Q55" s="75"/>
      <c r="R55" s="55">
        <f t="shared" si="30"/>
        <v>0</v>
      </c>
      <c r="S55" s="56">
        <f t="shared" si="31"/>
        <v>0</v>
      </c>
      <c r="T55" s="57">
        <f t="shared" si="32"/>
        <v>0</v>
      </c>
      <c r="U55" s="57">
        <f t="shared" si="33"/>
        <v>0</v>
      </c>
      <c r="V55" s="58">
        <f t="shared" si="34"/>
        <v>5</v>
      </c>
      <c r="W55" s="59">
        <f t="shared" si="35"/>
        <v>5</v>
      </c>
    </row>
    <row r="56" spans="2:23" ht="12.75" thickBot="1" x14ac:dyDescent="0.2">
      <c r="B56" s="76">
        <v>42939</v>
      </c>
      <c r="C56" s="43">
        <v>1</v>
      </c>
      <c r="D56" s="60" t="s">
        <v>196</v>
      </c>
      <c r="E56" s="173">
        <v>8</v>
      </c>
      <c r="F56" s="69">
        <v>300</v>
      </c>
      <c r="G56" s="163">
        <f t="shared" si="28"/>
        <v>2400</v>
      </c>
      <c r="H56" s="61"/>
      <c r="I56" s="70"/>
      <c r="J56" s="71"/>
      <c r="K56" s="71"/>
      <c r="L56" s="72">
        <v>8</v>
      </c>
      <c r="M56" s="51">
        <f t="shared" si="29"/>
        <v>8</v>
      </c>
      <c r="N56" s="73"/>
      <c r="O56" s="74"/>
      <c r="P56" s="74"/>
      <c r="Q56" s="75"/>
      <c r="R56" s="55">
        <f t="shared" si="30"/>
        <v>0</v>
      </c>
      <c r="S56" s="56">
        <f t="shared" si="31"/>
        <v>0</v>
      </c>
      <c r="T56" s="57">
        <f t="shared" si="32"/>
        <v>0</v>
      </c>
      <c r="U56" s="57">
        <f t="shared" si="33"/>
        <v>0</v>
      </c>
      <c r="V56" s="58">
        <f t="shared" si="34"/>
        <v>8</v>
      </c>
      <c r="W56" s="59">
        <f t="shared" si="35"/>
        <v>8</v>
      </c>
    </row>
    <row r="57" spans="2:23" ht="26.25" customHeight="1" thickBot="1" x14ac:dyDescent="0.2">
      <c r="B57" s="77">
        <f>COUNTA(B51:B56)</f>
        <v>6</v>
      </c>
      <c r="C57" s="77">
        <f>COUNTA(C51:C56)</f>
        <v>6</v>
      </c>
      <c r="D57" s="111" t="s">
        <v>24</v>
      </c>
      <c r="E57" s="79">
        <f>SUM(E51:E56)</f>
        <v>23</v>
      </c>
      <c r="F57" s="80">
        <f>COUNT(F51:F56)</f>
        <v>6</v>
      </c>
      <c r="G57" s="81">
        <f t="shared" ref="G57:W57" si="36">SUM(G51:G56)</f>
        <v>6900</v>
      </c>
      <c r="H57" s="79">
        <f t="shared" si="36"/>
        <v>3</v>
      </c>
      <c r="I57" s="119">
        <f t="shared" si="36"/>
        <v>0</v>
      </c>
      <c r="J57" s="102">
        <f t="shared" si="36"/>
        <v>0</v>
      </c>
      <c r="K57" s="102">
        <f t="shared" si="36"/>
        <v>0</v>
      </c>
      <c r="L57" s="120">
        <f t="shared" si="36"/>
        <v>24</v>
      </c>
      <c r="M57" s="104">
        <f t="shared" si="36"/>
        <v>24</v>
      </c>
      <c r="N57" s="121">
        <f t="shared" si="36"/>
        <v>0</v>
      </c>
      <c r="O57" s="85">
        <f t="shared" si="36"/>
        <v>0</v>
      </c>
      <c r="P57" s="85">
        <f t="shared" si="36"/>
        <v>0</v>
      </c>
      <c r="Q57" s="85">
        <f t="shared" si="36"/>
        <v>0</v>
      </c>
      <c r="R57" s="122">
        <f t="shared" si="36"/>
        <v>0</v>
      </c>
      <c r="S57" s="106">
        <f t="shared" si="36"/>
        <v>0</v>
      </c>
      <c r="T57" s="89">
        <f t="shared" si="36"/>
        <v>0</v>
      </c>
      <c r="U57" s="89">
        <f t="shared" si="36"/>
        <v>0</v>
      </c>
      <c r="V57" s="107">
        <f t="shared" si="36"/>
        <v>24</v>
      </c>
      <c r="W57" s="91">
        <f t="shared" si="36"/>
        <v>24</v>
      </c>
    </row>
    <row r="58" spans="2:23" x14ac:dyDescent="0.15">
      <c r="C58" s="3"/>
      <c r="D58" s="3"/>
      <c r="G58" s="96"/>
      <c r="H58" s="96"/>
    </row>
    <row r="59" spans="2:23" ht="33" customHeight="1" thickBot="1" x14ac:dyDescent="0.2">
      <c r="B59" s="115" t="s">
        <v>28</v>
      </c>
      <c r="C59" s="3"/>
      <c r="D59" s="3"/>
      <c r="G59" s="96"/>
      <c r="H59" s="96"/>
    </row>
    <row r="60" spans="2:23" ht="13.5" customHeight="1" x14ac:dyDescent="0.15">
      <c r="B60" s="288" t="s">
        <v>18</v>
      </c>
      <c r="C60" s="291" t="s">
        <v>19</v>
      </c>
      <c r="D60" s="292" t="s">
        <v>20</v>
      </c>
      <c r="E60" s="283" t="s">
        <v>21</v>
      </c>
      <c r="F60" s="251"/>
      <c r="G60" s="251"/>
      <c r="H60" s="251"/>
      <c r="I60" s="251"/>
      <c r="J60" s="251"/>
      <c r="K60" s="251"/>
      <c r="L60" s="251"/>
      <c r="M60" s="251"/>
      <c r="N60" s="277" t="s">
        <v>4</v>
      </c>
      <c r="O60" s="278"/>
      <c r="P60" s="278"/>
      <c r="Q60" s="278"/>
      <c r="R60" s="279"/>
      <c r="S60" s="229" t="s">
        <v>5</v>
      </c>
      <c r="T60" s="230"/>
      <c r="U60" s="230"/>
      <c r="V60" s="230"/>
      <c r="W60" s="231"/>
    </row>
    <row r="61" spans="2:23" ht="13.5" customHeight="1" x14ac:dyDescent="0.15">
      <c r="B61" s="289"/>
      <c r="C61" s="263"/>
      <c r="D61" s="266"/>
      <c r="E61" s="287" t="s">
        <v>6</v>
      </c>
      <c r="F61" s="257"/>
      <c r="G61" s="257"/>
      <c r="H61" s="258"/>
      <c r="I61" s="284" t="s">
        <v>7</v>
      </c>
      <c r="J61" s="285"/>
      <c r="K61" s="285"/>
      <c r="L61" s="285"/>
      <c r="M61" s="286"/>
      <c r="N61" s="239" t="s">
        <v>7</v>
      </c>
      <c r="O61" s="239"/>
      <c r="P61" s="239"/>
      <c r="Q61" s="239"/>
      <c r="R61" s="240"/>
      <c r="S61" s="232"/>
      <c r="T61" s="233"/>
      <c r="U61" s="233"/>
      <c r="V61" s="233"/>
      <c r="W61" s="234"/>
    </row>
    <row r="62" spans="2:23" ht="12.75" thickBot="1" x14ac:dyDescent="0.2">
      <c r="B62" s="290"/>
      <c r="C62" s="264"/>
      <c r="D62" s="267"/>
      <c r="E62" s="40" t="s">
        <v>8</v>
      </c>
      <c r="F62" s="41" t="s">
        <v>22</v>
      </c>
      <c r="G62" s="42" t="s">
        <v>9</v>
      </c>
      <c r="H62" s="40" t="s">
        <v>23</v>
      </c>
      <c r="I62" s="5" t="s">
        <v>11</v>
      </c>
      <c r="J62" s="6" t="s">
        <v>12</v>
      </c>
      <c r="K62" s="6" t="s">
        <v>13</v>
      </c>
      <c r="L62" s="7" t="s">
        <v>14</v>
      </c>
      <c r="M62" s="8" t="s">
        <v>15</v>
      </c>
      <c r="N62" s="9" t="s">
        <v>11</v>
      </c>
      <c r="O62" s="10" t="s">
        <v>12</v>
      </c>
      <c r="P62" s="10" t="s">
        <v>13</v>
      </c>
      <c r="Q62" s="11" t="s">
        <v>14</v>
      </c>
      <c r="R62" s="12" t="s">
        <v>15</v>
      </c>
      <c r="S62" s="13" t="s">
        <v>11</v>
      </c>
      <c r="T62" s="14" t="s">
        <v>12</v>
      </c>
      <c r="U62" s="14" t="s">
        <v>13</v>
      </c>
      <c r="V62" s="15" t="s">
        <v>14</v>
      </c>
      <c r="W62" s="16" t="s">
        <v>15</v>
      </c>
    </row>
    <row r="63" spans="2:23" x14ac:dyDescent="0.15">
      <c r="B63" s="214">
        <v>42951</v>
      </c>
      <c r="C63" s="176">
        <v>1</v>
      </c>
      <c r="D63" s="60" t="s">
        <v>103</v>
      </c>
      <c r="E63" s="173">
        <v>1</v>
      </c>
      <c r="F63" s="69">
        <v>300</v>
      </c>
      <c r="G63" s="163">
        <f t="shared" ref="G63:G68" si="37">F63*E63</f>
        <v>300</v>
      </c>
      <c r="H63" s="61"/>
      <c r="I63" s="70"/>
      <c r="J63" s="71"/>
      <c r="K63" s="71"/>
      <c r="L63" s="72">
        <v>1</v>
      </c>
      <c r="M63" s="51">
        <f t="shared" ref="M63:M68" si="38">SUM(I63:L63)</f>
        <v>1</v>
      </c>
      <c r="N63" s="73"/>
      <c r="O63" s="74"/>
      <c r="P63" s="74"/>
      <c r="Q63" s="75"/>
      <c r="R63" s="55">
        <f t="shared" ref="R63:R68" si="39">SUM(N63:Q63)</f>
        <v>0</v>
      </c>
      <c r="S63" s="56">
        <f t="shared" ref="S63:S68" si="40">I63+N63</f>
        <v>0</v>
      </c>
      <c r="T63" s="57">
        <f t="shared" ref="T63:T68" si="41">J63+O63</f>
        <v>0</v>
      </c>
      <c r="U63" s="57">
        <f t="shared" ref="U63:U68" si="42">K63+P63</f>
        <v>0</v>
      </c>
      <c r="V63" s="58">
        <f t="shared" ref="V63:V68" si="43">L63+Q63</f>
        <v>1</v>
      </c>
      <c r="W63" s="59">
        <f t="shared" ref="W63:W68" si="44">SUM(S63:V63)</f>
        <v>1</v>
      </c>
    </row>
    <row r="64" spans="2:23" x14ac:dyDescent="0.15">
      <c r="B64" s="76">
        <v>42956</v>
      </c>
      <c r="C64" s="176">
        <v>1</v>
      </c>
      <c r="D64" s="218" t="s">
        <v>197</v>
      </c>
      <c r="E64" s="173">
        <v>1</v>
      </c>
      <c r="F64" s="69">
        <v>300</v>
      </c>
      <c r="G64" s="163">
        <f t="shared" si="37"/>
        <v>300</v>
      </c>
      <c r="H64" s="61"/>
      <c r="I64" s="70"/>
      <c r="J64" s="71"/>
      <c r="K64" s="71"/>
      <c r="L64" s="72">
        <v>1</v>
      </c>
      <c r="M64" s="51">
        <f t="shared" si="38"/>
        <v>1</v>
      </c>
      <c r="N64" s="73"/>
      <c r="O64" s="74"/>
      <c r="P64" s="74"/>
      <c r="Q64" s="75"/>
      <c r="R64" s="55">
        <f t="shared" si="39"/>
        <v>0</v>
      </c>
      <c r="S64" s="56">
        <f t="shared" si="40"/>
        <v>0</v>
      </c>
      <c r="T64" s="57">
        <f t="shared" si="41"/>
        <v>0</v>
      </c>
      <c r="U64" s="57">
        <f t="shared" si="42"/>
        <v>0</v>
      </c>
      <c r="V64" s="58">
        <f t="shared" si="43"/>
        <v>1</v>
      </c>
      <c r="W64" s="59">
        <f t="shared" si="44"/>
        <v>1</v>
      </c>
    </row>
    <row r="65" spans="2:23" x14ac:dyDescent="0.15">
      <c r="B65" s="76">
        <v>42959</v>
      </c>
      <c r="C65" s="176">
        <v>1</v>
      </c>
      <c r="D65" s="211" t="s">
        <v>154</v>
      </c>
      <c r="E65" s="173">
        <v>1</v>
      </c>
      <c r="F65" s="69">
        <v>300</v>
      </c>
      <c r="G65" s="163">
        <f t="shared" si="37"/>
        <v>300</v>
      </c>
      <c r="H65" s="61"/>
      <c r="I65" s="70"/>
      <c r="J65" s="71"/>
      <c r="K65" s="71"/>
      <c r="L65" s="72">
        <v>1</v>
      </c>
      <c r="M65" s="51">
        <f>SUM(I65:L65)</f>
        <v>1</v>
      </c>
      <c r="N65" s="73"/>
      <c r="O65" s="74"/>
      <c r="P65" s="74"/>
      <c r="Q65" s="75"/>
      <c r="R65" s="55">
        <f>SUM(N65:Q65)</f>
        <v>0</v>
      </c>
      <c r="S65" s="56">
        <f>I65+N65</f>
        <v>0</v>
      </c>
      <c r="T65" s="57">
        <f>J65+O65</f>
        <v>0</v>
      </c>
      <c r="U65" s="57">
        <f>K65+P65</f>
        <v>0</v>
      </c>
      <c r="V65" s="58">
        <f>L65+Q65</f>
        <v>1</v>
      </c>
      <c r="W65" s="59">
        <f>SUM(S65:V65)</f>
        <v>1</v>
      </c>
    </row>
    <row r="66" spans="2:23" x14ac:dyDescent="0.15">
      <c r="B66" s="76">
        <v>42966</v>
      </c>
      <c r="C66" s="176">
        <v>1</v>
      </c>
      <c r="D66" s="218" t="s">
        <v>198</v>
      </c>
      <c r="E66" s="173">
        <v>5</v>
      </c>
      <c r="F66" s="69">
        <v>300</v>
      </c>
      <c r="G66" s="163">
        <f t="shared" si="37"/>
        <v>1500</v>
      </c>
      <c r="H66" s="61"/>
      <c r="I66" s="70"/>
      <c r="J66" s="71"/>
      <c r="K66" s="71"/>
      <c r="L66" s="72">
        <v>5</v>
      </c>
      <c r="M66" s="51">
        <f t="shared" si="38"/>
        <v>5</v>
      </c>
      <c r="N66" s="73"/>
      <c r="O66" s="74"/>
      <c r="P66" s="74"/>
      <c r="Q66" s="75"/>
      <c r="R66" s="55">
        <f t="shared" si="39"/>
        <v>0</v>
      </c>
      <c r="S66" s="56">
        <f t="shared" si="40"/>
        <v>0</v>
      </c>
      <c r="T66" s="57">
        <f t="shared" si="41"/>
        <v>0</v>
      </c>
      <c r="U66" s="57">
        <f t="shared" si="42"/>
        <v>0</v>
      </c>
      <c r="V66" s="58">
        <f t="shared" si="43"/>
        <v>5</v>
      </c>
      <c r="W66" s="59">
        <f t="shared" si="44"/>
        <v>5</v>
      </c>
    </row>
    <row r="67" spans="2:23" x14ac:dyDescent="0.15">
      <c r="B67" s="76">
        <v>42972</v>
      </c>
      <c r="C67" s="176">
        <v>1</v>
      </c>
      <c r="D67" s="218" t="s">
        <v>108</v>
      </c>
      <c r="E67" s="173">
        <v>1</v>
      </c>
      <c r="F67" s="69">
        <v>300</v>
      </c>
      <c r="G67" s="163">
        <f t="shared" si="37"/>
        <v>300</v>
      </c>
      <c r="H67" s="61"/>
      <c r="I67" s="70"/>
      <c r="J67" s="71"/>
      <c r="K67" s="71"/>
      <c r="L67" s="72">
        <v>1</v>
      </c>
      <c r="M67" s="51">
        <f t="shared" si="38"/>
        <v>1</v>
      </c>
      <c r="N67" s="73"/>
      <c r="O67" s="74"/>
      <c r="P67" s="74"/>
      <c r="Q67" s="75"/>
      <c r="R67" s="55">
        <f t="shared" si="39"/>
        <v>0</v>
      </c>
      <c r="S67" s="56">
        <f t="shared" si="40"/>
        <v>0</v>
      </c>
      <c r="T67" s="57">
        <f t="shared" si="41"/>
        <v>0</v>
      </c>
      <c r="U67" s="57">
        <f t="shared" si="42"/>
        <v>0</v>
      </c>
      <c r="V67" s="58">
        <f t="shared" si="43"/>
        <v>1</v>
      </c>
      <c r="W67" s="59">
        <f t="shared" si="44"/>
        <v>1</v>
      </c>
    </row>
    <row r="68" spans="2:23" ht="12.75" thickBot="1" x14ac:dyDescent="0.2">
      <c r="B68" s="76"/>
      <c r="C68" s="176">
        <v>1</v>
      </c>
      <c r="D68" s="218" t="s">
        <v>199</v>
      </c>
      <c r="E68" s="173">
        <v>1</v>
      </c>
      <c r="F68" s="69">
        <v>300</v>
      </c>
      <c r="G68" s="163">
        <f t="shared" si="37"/>
        <v>300</v>
      </c>
      <c r="H68" s="61">
        <v>3</v>
      </c>
      <c r="I68" s="70"/>
      <c r="J68" s="71"/>
      <c r="K68" s="71"/>
      <c r="L68" s="72">
        <v>2</v>
      </c>
      <c r="M68" s="51">
        <f t="shared" si="38"/>
        <v>2</v>
      </c>
      <c r="N68" s="73"/>
      <c r="O68" s="74"/>
      <c r="P68" s="74"/>
      <c r="Q68" s="75"/>
      <c r="R68" s="55">
        <f t="shared" si="39"/>
        <v>0</v>
      </c>
      <c r="S68" s="56">
        <f t="shared" si="40"/>
        <v>0</v>
      </c>
      <c r="T68" s="57">
        <f t="shared" si="41"/>
        <v>0</v>
      </c>
      <c r="U68" s="57">
        <f t="shared" si="42"/>
        <v>0</v>
      </c>
      <c r="V68" s="58">
        <f t="shared" si="43"/>
        <v>2</v>
      </c>
      <c r="W68" s="59">
        <f t="shared" si="44"/>
        <v>2</v>
      </c>
    </row>
    <row r="69" spans="2:23" ht="26.25" customHeight="1" thickBot="1" x14ac:dyDescent="0.2">
      <c r="B69" s="77">
        <f>COUNTA(B63:B68)</f>
        <v>5</v>
      </c>
      <c r="C69" s="77">
        <f>COUNTA(C63:C68)</f>
        <v>6</v>
      </c>
      <c r="D69" s="111" t="s">
        <v>24</v>
      </c>
      <c r="E69" s="79">
        <f>SUM(E63:E68)</f>
        <v>10</v>
      </c>
      <c r="F69" s="80">
        <f>COUNT(F63:F68)</f>
        <v>6</v>
      </c>
      <c r="G69" s="81">
        <f t="shared" ref="G69:W69" si="45">SUM(G63:G68)</f>
        <v>3000</v>
      </c>
      <c r="H69" s="100">
        <f t="shared" si="45"/>
        <v>3</v>
      </c>
      <c r="I69" s="101">
        <f t="shared" si="45"/>
        <v>0</v>
      </c>
      <c r="J69" s="102">
        <f t="shared" si="45"/>
        <v>0</v>
      </c>
      <c r="K69" s="102">
        <f t="shared" si="45"/>
        <v>0</v>
      </c>
      <c r="L69" s="81">
        <f t="shared" si="45"/>
        <v>11</v>
      </c>
      <c r="M69" s="112">
        <f t="shared" si="45"/>
        <v>11</v>
      </c>
      <c r="N69" s="84">
        <f t="shared" si="45"/>
        <v>0</v>
      </c>
      <c r="O69" s="85">
        <f t="shared" si="45"/>
        <v>0</v>
      </c>
      <c r="P69" s="85">
        <f t="shared" si="45"/>
        <v>0</v>
      </c>
      <c r="Q69" s="86">
        <f t="shared" si="45"/>
        <v>0</v>
      </c>
      <c r="R69" s="105">
        <f t="shared" si="45"/>
        <v>0</v>
      </c>
      <c r="S69" s="106">
        <f t="shared" si="45"/>
        <v>0</v>
      </c>
      <c r="T69" s="89">
        <f t="shared" si="45"/>
        <v>0</v>
      </c>
      <c r="U69" s="89">
        <f t="shared" si="45"/>
        <v>0</v>
      </c>
      <c r="V69" s="107">
        <f t="shared" si="45"/>
        <v>11</v>
      </c>
      <c r="W69" s="91">
        <f t="shared" si="45"/>
        <v>11</v>
      </c>
    </row>
    <row r="70" spans="2:23" ht="33" customHeight="1" thickBot="1" x14ac:dyDescent="0.2">
      <c r="B70" s="115" t="s">
        <v>29</v>
      </c>
      <c r="C70" s="3"/>
      <c r="D70" s="3"/>
      <c r="G70" s="96"/>
      <c r="H70" s="96"/>
    </row>
    <row r="71" spans="2:23" ht="13.5" customHeight="1" x14ac:dyDescent="0.15">
      <c r="B71" s="288" t="s">
        <v>18</v>
      </c>
      <c r="C71" s="291" t="s">
        <v>19</v>
      </c>
      <c r="D71" s="292" t="s">
        <v>20</v>
      </c>
      <c r="E71" s="283" t="s">
        <v>21</v>
      </c>
      <c r="F71" s="251"/>
      <c r="G71" s="251"/>
      <c r="H71" s="251"/>
      <c r="I71" s="251"/>
      <c r="J71" s="251"/>
      <c r="K71" s="251"/>
      <c r="L71" s="251"/>
      <c r="M71" s="251"/>
      <c r="N71" s="277" t="s">
        <v>4</v>
      </c>
      <c r="O71" s="278"/>
      <c r="P71" s="278"/>
      <c r="Q71" s="278"/>
      <c r="R71" s="279"/>
      <c r="S71" s="229" t="s">
        <v>5</v>
      </c>
      <c r="T71" s="230"/>
      <c r="U71" s="230"/>
      <c r="V71" s="230"/>
      <c r="W71" s="231"/>
    </row>
    <row r="72" spans="2:23" ht="13.5" customHeight="1" x14ac:dyDescent="0.15">
      <c r="B72" s="289"/>
      <c r="C72" s="263"/>
      <c r="D72" s="266"/>
      <c r="E72" s="287" t="s">
        <v>6</v>
      </c>
      <c r="F72" s="257"/>
      <c r="G72" s="257"/>
      <c r="H72" s="258"/>
      <c r="I72" s="284" t="s">
        <v>7</v>
      </c>
      <c r="J72" s="285"/>
      <c r="K72" s="285"/>
      <c r="L72" s="285"/>
      <c r="M72" s="286"/>
      <c r="N72" s="239" t="s">
        <v>7</v>
      </c>
      <c r="O72" s="239"/>
      <c r="P72" s="239"/>
      <c r="Q72" s="239"/>
      <c r="R72" s="240"/>
      <c r="S72" s="232"/>
      <c r="T72" s="233"/>
      <c r="U72" s="233"/>
      <c r="V72" s="233"/>
      <c r="W72" s="234"/>
    </row>
    <row r="73" spans="2:23" ht="12.75" thickBot="1" x14ac:dyDescent="0.2">
      <c r="B73" s="290"/>
      <c r="C73" s="264"/>
      <c r="D73" s="267"/>
      <c r="E73" s="40" t="s">
        <v>8</v>
      </c>
      <c r="F73" s="41" t="s">
        <v>22</v>
      </c>
      <c r="G73" s="42" t="s">
        <v>9</v>
      </c>
      <c r="H73" s="40" t="s">
        <v>23</v>
      </c>
      <c r="I73" s="5" t="s">
        <v>11</v>
      </c>
      <c r="J73" s="6" t="s">
        <v>12</v>
      </c>
      <c r="K73" s="6" t="s">
        <v>13</v>
      </c>
      <c r="L73" s="7" t="s">
        <v>14</v>
      </c>
      <c r="M73" s="8" t="s">
        <v>15</v>
      </c>
      <c r="N73" s="9" t="s">
        <v>11</v>
      </c>
      <c r="O73" s="10" t="s">
        <v>12</v>
      </c>
      <c r="P73" s="10" t="s">
        <v>13</v>
      </c>
      <c r="Q73" s="11" t="s">
        <v>14</v>
      </c>
      <c r="R73" s="12" t="s">
        <v>15</v>
      </c>
      <c r="S73" s="13" t="s">
        <v>11</v>
      </c>
      <c r="T73" s="14" t="s">
        <v>12</v>
      </c>
      <c r="U73" s="14" t="s">
        <v>13</v>
      </c>
      <c r="V73" s="15" t="s">
        <v>14</v>
      </c>
      <c r="W73" s="16" t="s">
        <v>15</v>
      </c>
    </row>
    <row r="74" spans="2:23" x14ac:dyDescent="0.15">
      <c r="B74" s="214">
        <v>42981</v>
      </c>
      <c r="C74" s="212">
        <v>1</v>
      </c>
      <c r="D74" s="60" t="s">
        <v>200</v>
      </c>
      <c r="E74" s="173">
        <v>6</v>
      </c>
      <c r="F74" s="69">
        <v>300</v>
      </c>
      <c r="G74" s="163">
        <f t="shared" ref="G74:G80" si="46">F74*E74</f>
        <v>1800</v>
      </c>
      <c r="H74" s="61"/>
      <c r="I74" s="70"/>
      <c r="J74" s="71"/>
      <c r="K74" s="71"/>
      <c r="L74" s="72">
        <v>6</v>
      </c>
      <c r="M74" s="51">
        <f t="shared" ref="M74:M80" si="47">SUM(I74:L74)</f>
        <v>6</v>
      </c>
      <c r="N74" s="73"/>
      <c r="O74" s="74"/>
      <c r="P74" s="74"/>
      <c r="Q74" s="75"/>
      <c r="R74" s="55">
        <f>SUM(N74:Q74)</f>
        <v>0</v>
      </c>
      <c r="S74" s="56">
        <f>I74+N74</f>
        <v>0</v>
      </c>
      <c r="T74" s="57">
        <f>J74+O74</f>
        <v>0</v>
      </c>
      <c r="U74" s="57">
        <f>K74+P74</f>
        <v>0</v>
      </c>
      <c r="V74" s="58">
        <f>L74+Q74</f>
        <v>6</v>
      </c>
      <c r="W74" s="59">
        <f>SUM(S74:V74)</f>
        <v>6</v>
      </c>
    </row>
    <row r="75" spans="2:23" x14ac:dyDescent="0.15">
      <c r="B75" s="76">
        <v>42990</v>
      </c>
      <c r="C75" s="212">
        <v>1</v>
      </c>
      <c r="D75" s="218" t="s">
        <v>103</v>
      </c>
      <c r="E75" s="173">
        <v>2</v>
      </c>
      <c r="F75" s="69">
        <v>300</v>
      </c>
      <c r="G75" s="163">
        <f t="shared" si="46"/>
        <v>600</v>
      </c>
      <c r="H75" s="61"/>
      <c r="I75" s="70"/>
      <c r="J75" s="71"/>
      <c r="K75" s="71"/>
      <c r="L75" s="72">
        <v>2</v>
      </c>
      <c r="M75" s="51">
        <f t="shared" si="47"/>
        <v>2</v>
      </c>
      <c r="N75" s="73"/>
      <c r="O75" s="74"/>
      <c r="P75" s="74"/>
      <c r="Q75" s="75"/>
      <c r="R75" s="55">
        <f t="shared" ref="R75:R80" si="48">SUM(N75:Q75)</f>
        <v>0</v>
      </c>
      <c r="S75" s="56">
        <f t="shared" ref="S75:S80" si="49">I75+N75</f>
        <v>0</v>
      </c>
      <c r="T75" s="57">
        <f t="shared" ref="T75:T80" si="50">J75+O75</f>
        <v>0</v>
      </c>
      <c r="U75" s="57">
        <f t="shared" ref="U75:U80" si="51">K75+P75</f>
        <v>0</v>
      </c>
      <c r="V75" s="58">
        <f t="shared" ref="V75:V80" si="52">L75+Q75</f>
        <v>2</v>
      </c>
      <c r="W75" s="59">
        <f t="shared" ref="W75:W80" si="53">SUM(S75:V75)</f>
        <v>2</v>
      </c>
    </row>
    <row r="76" spans="2:23" x14ac:dyDescent="0.15">
      <c r="B76" s="76">
        <v>42992</v>
      </c>
      <c r="C76" s="212">
        <v>1</v>
      </c>
      <c r="D76" s="218" t="s">
        <v>201</v>
      </c>
      <c r="E76" s="173">
        <v>2</v>
      </c>
      <c r="F76" s="69">
        <v>300</v>
      </c>
      <c r="G76" s="163">
        <f t="shared" si="46"/>
        <v>600</v>
      </c>
      <c r="H76" s="61"/>
      <c r="I76" s="70"/>
      <c r="J76" s="71"/>
      <c r="K76" s="71"/>
      <c r="L76" s="72">
        <v>2</v>
      </c>
      <c r="M76" s="51">
        <f t="shared" si="47"/>
        <v>2</v>
      </c>
      <c r="N76" s="73"/>
      <c r="O76" s="74"/>
      <c r="P76" s="74"/>
      <c r="Q76" s="75"/>
      <c r="R76" s="55">
        <f t="shared" si="48"/>
        <v>0</v>
      </c>
      <c r="S76" s="56">
        <f t="shared" si="49"/>
        <v>0</v>
      </c>
      <c r="T76" s="57">
        <f t="shared" si="50"/>
        <v>0</v>
      </c>
      <c r="U76" s="57">
        <f t="shared" si="51"/>
        <v>0</v>
      </c>
      <c r="V76" s="58">
        <f t="shared" si="52"/>
        <v>2</v>
      </c>
      <c r="W76" s="59">
        <f t="shared" si="53"/>
        <v>2</v>
      </c>
    </row>
    <row r="77" spans="2:23" x14ac:dyDescent="0.15">
      <c r="B77" s="76">
        <v>42998</v>
      </c>
      <c r="C77" s="212">
        <v>1</v>
      </c>
      <c r="D77" s="218" t="s">
        <v>202</v>
      </c>
      <c r="E77" s="173">
        <v>2</v>
      </c>
      <c r="F77" s="69">
        <v>300</v>
      </c>
      <c r="G77" s="163">
        <f t="shared" si="46"/>
        <v>600</v>
      </c>
      <c r="H77" s="61"/>
      <c r="I77" s="70"/>
      <c r="J77" s="71"/>
      <c r="K77" s="71"/>
      <c r="L77" s="72">
        <v>2</v>
      </c>
      <c r="M77" s="51">
        <f t="shared" si="47"/>
        <v>2</v>
      </c>
      <c r="N77" s="73"/>
      <c r="O77" s="74"/>
      <c r="P77" s="74"/>
      <c r="Q77" s="75"/>
      <c r="R77" s="55">
        <f t="shared" si="48"/>
        <v>0</v>
      </c>
      <c r="S77" s="56">
        <f t="shared" si="49"/>
        <v>0</v>
      </c>
      <c r="T77" s="57">
        <f t="shared" si="50"/>
        <v>0</v>
      </c>
      <c r="U77" s="57">
        <f t="shared" si="51"/>
        <v>0</v>
      </c>
      <c r="V77" s="58">
        <f t="shared" si="52"/>
        <v>2</v>
      </c>
      <c r="W77" s="59">
        <f t="shared" si="53"/>
        <v>2</v>
      </c>
    </row>
    <row r="78" spans="2:23" x14ac:dyDescent="0.15">
      <c r="B78" s="76">
        <v>43001</v>
      </c>
      <c r="C78" s="212">
        <v>1</v>
      </c>
      <c r="D78" s="211" t="s">
        <v>203</v>
      </c>
      <c r="E78" s="173"/>
      <c r="F78" s="69"/>
      <c r="G78" s="163">
        <f t="shared" si="46"/>
        <v>0</v>
      </c>
      <c r="H78" s="61"/>
      <c r="I78" s="70"/>
      <c r="J78" s="71"/>
      <c r="K78" s="71"/>
      <c r="L78" s="72"/>
      <c r="M78" s="51">
        <f t="shared" si="47"/>
        <v>0</v>
      </c>
      <c r="N78" s="73"/>
      <c r="O78" s="74"/>
      <c r="P78" s="74">
        <v>1</v>
      </c>
      <c r="Q78" s="75">
        <v>1</v>
      </c>
      <c r="R78" s="55">
        <f t="shared" si="48"/>
        <v>2</v>
      </c>
      <c r="S78" s="56">
        <f t="shared" si="49"/>
        <v>0</v>
      </c>
      <c r="T78" s="57">
        <f t="shared" si="50"/>
        <v>0</v>
      </c>
      <c r="U78" s="57">
        <f t="shared" si="51"/>
        <v>1</v>
      </c>
      <c r="V78" s="58">
        <f t="shared" si="52"/>
        <v>1</v>
      </c>
      <c r="W78" s="59">
        <f t="shared" si="53"/>
        <v>2</v>
      </c>
    </row>
    <row r="79" spans="2:23" x14ac:dyDescent="0.15">
      <c r="B79" s="76">
        <v>43005</v>
      </c>
      <c r="C79" s="212">
        <v>1</v>
      </c>
      <c r="D79" s="60" t="s">
        <v>204</v>
      </c>
      <c r="E79" s="173">
        <v>1</v>
      </c>
      <c r="F79" s="69">
        <v>300</v>
      </c>
      <c r="G79" s="163">
        <f t="shared" si="46"/>
        <v>300</v>
      </c>
      <c r="H79" s="61"/>
      <c r="I79" s="70"/>
      <c r="J79" s="71"/>
      <c r="K79" s="71"/>
      <c r="L79" s="72">
        <v>1</v>
      </c>
      <c r="M79" s="51">
        <f t="shared" si="47"/>
        <v>1</v>
      </c>
      <c r="N79" s="73"/>
      <c r="O79" s="74"/>
      <c r="P79" s="74"/>
      <c r="Q79" s="75"/>
      <c r="R79" s="55">
        <f t="shared" si="48"/>
        <v>0</v>
      </c>
      <c r="S79" s="56">
        <f t="shared" si="49"/>
        <v>0</v>
      </c>
      <c r="T79" s="57">
        <f t="shared" si="50"/>
        <v>0</v>
      </c>
      <c r="U79" s="57">
        <f t="shared" si="51"/>
        <v>0</v>
      </c>
      <c r="V79" s="58">
        <f t="shared" si="52"/>
        <v>1</v>
      </c>
      <c r="W79" s="59">
        <f t="shared" si="53"/>
        <v>1</v>
      </c>
    </row>
    <row r="80" spans="2:23" ht="12.75" thickBot="1" x14ac:dyDescent="0.2">
      <c r="B80" s="76">
        <v>43007</v>
      </c>
      <c r="C80" s="212">
        <v>1</v>
      </c>
      <c r="D80" s="218" t="s">
        <v>207</v>
      </c>
      <c r="E80" s="173">
        <v>1</v>
      </c>
      <c r="F80" s="69">
        <v>300</v>
      </c>
      <c r="G80" s="163">
        <f t="shared" si="46"/>
        <v>300</v>
      </c>
      <c r="H80" s="61"/>
      <c r="I80" s="70"/>
      <c r="J80" s="71"/>
      <c r="K80" s="71"/>
      <c r="L80" s="72">
        <v>1</v>
      </c>
      <c r="M80" s="51">
        <f t="shared" si="47"/>
        <v>1</v>
      </c>
      <c r="N80" s="73"/>
      <c r="O80" s="74"/>
      <c r="P80" s="74"/>
      <c r="Q80" s="75"/>
      <c r="R80" s="55">
        <f t="shared" si="48"/>
        <v>0</v>
      </c>
      <c r="S80" s="56">
        <f t="shared" si="49"/>
        <v>0</v>
      </c>
      <c r="T80" s="57">
        <f t="shared" si="50"/>
        <v>0</v>
      </c>
      <c r="U80" s="57">
        <f t="shared" si="51"/>
        <v>0</v>
      </c>
      <c r="V80" s="58">
        <f t="shared" si="52"/>
        <v>1</v>
      </c>
      <c r="W80" s="59">
        <f t="shared" si="53"/>
        <v>1</v>
      </c>
    </row>
    <row r="81" spans="2:23" ht="26.25" customHeight="1" thickBot="1" x14ac:dyDescent="0.2">
      <c r="B81" s="77">
        <f>COUNTA(B74:B80)</f>
        <v>7</v>
      </c>
      <c r="C81" s="77">
        <f>COUNTA(C74:C80)</f>
        <v>7</v>
      </c>
      <c r="D81" s="111" t="s">
        <v>24</v>
      </c>
      <c r="E81" s="79">
        <f>SUM(E74:E80)</f>
        <v>14</v>
      </c>
      <c r="F81" s="80">
        <f>COUNT(F74:F80)</f>
        <v>6</v>
      </c>
      <c r="G81" s="81">
        <f t="shared" ref="G81:W81" si="54">SUM(G74:G80)</f>
        <v>4200</v>
      </c>
      <c r="H81" s="100">
        <f t="shared" si="54"/>
        <v>0</v>
      </c>
      <c r="I81" s="119">
        <f t="shared" si="54"/>
        <v>0</v>
      </c>
      <c r="J81" s="102">
        <f t="shared" si="54"/>
        <v>0</v>
      </c>
      <c r="K81" s="102">
        <f t="shared" si="54"/>
        <v>0</v>
      </c>
      <c r="L81" s="103">
        <f t="shared" si="54"/>
        <v>14</v>
      </c>
      <c r="M81" s="101">
        <f t="shared" si="54"/>
        <v>14</v>
      </c>
      <c r="N81" s="84">
        <f t="shared" si="54"/>
        <v>0</v>
      </c>
      <c r="O81" s="85">
        <f t="shared" si="54"/>
        <v>0</v>
      </c>
      <c r="P81" s="85">
        <f t="shared" si="54"/>
        <v>1</v>
      </c>
      <c r="Q81" s="86">
        <f t="shared" si="54"/>
        <v>1</v>
      </c>
      <c r="R81" s="125">
        <f t="shared" si="54"/>
        <v>2</v>
      </c>
      <c r="S81" s="88">
        <f t="shared" si="54"/>
        <v>0</v>
      </c>
      <c r="T81" s="89">
        <f t="shared" si="54"/>
        <v>0</v>
      </c>
      <c r="U81" s="89">
        <f t="shared" si="54"/>
        <v>1</v>
      </c>
      <c r="V81" s="90">
        <f t="shared" si="54"/>
        <v>15</v>
      </c>
      <c r="W81" s="91">
        <f t="shared" si="54"/>
        <v>16</v>
      </c>
    </row>
    <row r="82" spans="2:23" ht="33" customHeight="1" thickBot="1" x14ac:dyDescent="0.2">
      <c r="B82" s="115" t="s">
        <v>30</v>
      </c>
      <c r="C82" s="3"/>
      <c r="D82" s="3"/>
      <c r="G82" s="96"/>
      <c r="H82" s="96"/>
      <c r="R82" s="126"/>
      <c r="S82" s="127"/>
      <c r="T82" s="92"/>
      <c r="V82" s="3"/>
      <c r="W82" s="3"/>
    </row>
    <row r="83" spans="2:23" ht="13.5" customHeight="1" x14ac:dyDescent="0.15">
      <c r="B83" s="288" t="s">
        <v>18</v>
      </c>
      <c r="C83" s="291" t="s">
        <v>19</v>
      </c>
      <c r="D83" s="292" t="s">
        <v>20</v>
      </c>
      <c r="E83" s="283" t="s">
        <v>21</v>
      </c>
      <c r="F83" s="251"/>
      <c r="G83" s="251"/>
      <c r="H83" s="251"/>
      <c r="I83" s="251"/>
      <c r="J83" s="251"/>
      <c r="K83" s="251"/>
      <c r="L83" s="251"/>
      <c r="M83" s="251"/>
      <c r="N83" s="277" t="s">
        <v>4</v>
      </c>
      <c r="O83" s="278"/>
      <c r="P83" s="278"/>
      <c r="Q83" s="278"/>
      <c r="R83" s="279"/>
      <c r="S83" s="229" t="s">
        <v>5</v>
      </c>
      <c r="T83" s="230"/>
      <c r="U83" s="230"/>
      <c r="V83" s="230"/>
      <c r="W83" s="231"/>
    </row>
    <row r="84" spans="2:23" ht="13.5" customHeight="1" x14ac:dyDescent="0.15">
      <c r="B84" s="289"/>
      <c r="C84" s="263"/>
      <c r="D84" s="266"/>
      <c r="E84" s="287" t="s">
        <v>6</v>
      </c>
      <c r="F84" s="257"/>
      <c r="G84" s="257"/>
      <c r="H84" s="258"/>
      <c r="I84" s="284" t="s">
        <v>7</v>
      </c>
      <c r="J84" s="285"/>
      <c r="K84" s="285"/>
      <c r="L84" s="285"/>
      <c r="M84" s="286"/>
      <c r="N84" s="239" t="s">
        <v>7</v>
      </c>
      <c r="O84" s="239"/>
      <c r="P84" s="239"/>
      <c r="Q84" s="239"/>
      <c r="R84" s="240"/>
      <c r="S84" s="232"/>
      <c r="T84" s="233"/>
      <c r="U84" s="233"/>
      <c r="V84" s="233"/>
      <c r="W84" s="234"/>
    </row>
    <row r="85" spans="2:23" ht="12.75" thickBot="1" x14ac:dyDescent="0.2">
      <c r="B85" s="290"/>
      <c r="C85" s="264"/>
      <c r="D85" s="267"/>
      <c r="E85" s="40" t="s">
        <v>8</v>
      </c>
      <c r="F85" s="41" t="s">
        <v>22</v>
      </c>
      <c r="G85" s="42" t="s">
        <v>9</v>
      </c>
      <c r="H85" s="40" t="s">
        <v>23</v>
      </c>
      <c r="I85" s="5" t="s">
        <v>11</v>
      </c>
      <c r="J85" s="6" t="s">
        <v>12</v>
      </c>
      <c r="K85" s="6" t="s">
        <v>13</v>
      </c>
      <c r="L85" s="7" t="s">
        <v>14</v>
      </c>
      <c r="M85" s="8" t="s">
        <v>15</v>
      </c>
      <c r="N85" s="9" t="s">
        <v>11</v>
      </c>
      <c r="O85" s="10" t="s">
        <v>12</v>
      </c>
      <c r="P85" s="10" t="s">
        <v>13</v>
      </c>
      <c r="Q85" s="11" t="s">
        <v>14</v>
      </c>
      <c r="R85" s="12" t="s">
        <v>15</v>
      </c>
      <c r="S85" s="13" t="s">
        <v>11</v>
      </c>
      <c r="T85" s="14" t="s">
        <v>12</v>
      </c>
      <c r="U85" s="14" t="s">
        <v>13</v>
      </c>
      <c r="V85" s="15" t="s">
        <v>14</v>
      </c>
      <c r="W85" s="16" t="s">
        <v>15</v>
      </c>
    </row>
    <row r="86" spans="2:23" x14ac:dyDescent="0.15">
      <c r="B86" s="214">
        <v>43012</v>
      </c>
      <c r="C86" s="176">
        <v>1</v>
      </c>
      <c r="D86" s="60" t="s">
        <v>206</v>
      </c>
      <c r="E86" s="173">
        <v>2</v>
      </c>
      <c r="F86" s="69">
        <v>300</v>
      </c>
      <c r="G86" s="163">
        <f t="shared" ref="G86:G101" si="55">F86*E86</f>
        <v>600</v>
      </c>
      <c r="H86" s="61"/>
      <c r="I86" s="70"/>
      <c r="J86" s="71"/>
      <c r="K86" s="71"/>
      <c r="L86" s="72">
        <v>2</v>
      </c>
      <c r="M86" s="51">
        <f t="shared" ref="M86:M92" si="56">SUM(I86:L86)</f>
        <v>2</v>
      </c>
      <c r="N86" s="73"/>
      <c r="O86" s="74"/>
      <c r="P86" s="74"/>
      <c r="Q86" s="75"/>
      <c r="R86" s="55">
        <f t="shared" ref="R86:R94" si="57">SUM(N86:Q86)</f>
        <v>0</v>
      </c>
      <c r="S86" s="56">
        <f t="shared" ref="S86:S99" si="58">I86+N86</f>
        <v>0</v>
      </c>
      <c r="T86" s="57">
        <f t="shared" ref="T86:T99" si="59">J86+O86</f>
        <v>0</v>
      </c>
      <c r="U86" s="57">
        <f t="shared" ref="U86:U99" si="60">K86+P86</f>
        <v>0</v>
      </c>
      <c r="V86" s="58">
        <f t="shared" ref="V86:V94" si="61">L86+Q86</f>
        <v>2</v>
      </c>
      <c r="W86" s="59">
        <f t="shared" ref="W86:W99" si="62">SUM(S86:V86)</f>
        <v>2</v>
      </c>
    </row>
    <row r="87" spans="2:23" x14ac:dyDescent="0.15">
      <c r="B87" s="76">
        <v>43013</v>
      </c>
      <c r="C87" s="176">
        <v>1</v>
      </c>
      <c r="D87" s="218" t="s">
        <v>206</v>
      </c>
      <c r="E87" s="173">
        <v>1</v>
      </c>
      <c r="F87" s="69">
        <v>300</v>
      </c>
      <c r="G87" s="163">
        <f t="shared" si="55"/>
        <v>300</v>
      </c>
      <c r="H87" s="61"/>
      <c r="I87" s="70"/>
      <c r="J87" s="71"/>
      <c r="K87" s="71"/>
      <c r="L87" s="72">
        <v>1</v>
      </c>
      <c r="M87" s="51">
        <f t="shared" si="56"/>
        <v>1</v>
      </c>
      <c r="N87" s="73"/>
      <c r="O87" s="74"/>
      <c r="P87" s="74"/>
      <c r="Q87" s="75"/>
      <c r="R87" s="55">
        <f t="shared" si="57"/>
        <v>0</v>
      </c>
      <c r="S87" s="56">
        <f t="shared" si="58"/>
        <v>0</v>
      </c>
      <c r="T87" s="57">
        <f t="shared" si="59"/>
        <v>0</v>
      </c>
      <c r="U87" s="57">
        <f t="shared" si="60"/>
        <v>0</v>
      </c>
      <c r="V87" s="58">
        <f t="shared" si="61"/>
        <v>1</v>
      </c>
      <c r="W87" s="59">
        <f t="shared" si="62"/>
        <v>1</v>
      </c>
    </row>
    <row r="88" spans="2:23" x14ac:dyDescent="0.15">
      <c r="B88" s="76">
        <v>43018</v>
      </c>
      <c r="C88" s="176">
        <v>1</v>
      </c>
      <c r="D88" s="218" t="s">
        <v>208</v>
      </c>
      <c r="E88" s="173">
        <v>5</v>
      </c>
      <c r="F88" s="69">
        <v>300</v>
      </c>
      <c r="G88" s="163">
        <f t="shared" si="55"/>
        <v>1500</v>
      </c>
      <c r="H88" s="61"/>
      <c r="I88" s="70"/>
      <c r="J88" s="71"/>
      <c r="K88" s="71"/>
      <c r="L88" s="72">
        <v>5</v>
      </c>
      <c r="M88" s="51">
        <f t="shared" si="56"/>
        <v>5</v>
      </c>
      <c r="N88" s="73"/>
      <c r="O88" s="74"/>
      <c r="P88" s="74"/>
      <c r="Q88" s="75"/>
      <c r="R88" s="55">
        <f t="shared" si="57"/>
        <v>0</v>
      </c>
      <c r="S88" s="56">
        <f t="shared" si="58"/>
        <v>0</v>
      </c>
      <c r="T88" s="57">
        <f t="shared" si="59"/>
        <v>0</v>
      </c>
      <c r="U88" s="57">
        <f t="shared" si="60"/>
        <v>0</v>
      </c>
      <c r="V88" s="58">
        <f t="shared" si="61"/>
        <v>5</v>
      </c>
      <c r="W88" s="59">
        <f t="shared" si="62"/>
        <v>5</v>
      </c>
    </row>
    <row r="89" spans="2:23" x14ac:dyDescent="0.15">
      <c r="B89" s="76">
        <v>43022</v>
      </c>
      <c r="C89" s="176">
        <v>1</v>
      </c>
      <c r="D89" s="218" t="s">
        <v>206</v>
      </c>
      <c r="E89" s="173">
        <v>1</v>
      </c>
      <c r="F89" s="69">
        <v>300</v>
      </c>
      <c r="G89" s="163">
        <f t="shared" si="55"/>
        <v>300</v>
      </c>
      <c r="H89" s="61"/>
      <c r="I89" s="70"/>
      <c r="J89" s="71"/>
      <c r="K89" s="71"/>
      <c r="L89" s="72">
        <v>1</v>
      </c>
      <c r="M89" s="51">
        <f t="shared" si="56"/>
        <v>1</v>
      </c>
      <c r="N89" s="73"/>
      <c r="O89" s="74"/>
      <c r="P89" s="74"/>
      <c r="Q89" s="75"/>
      <c r="R89" s="55">
        <f t="shared" si="57"/>
        <v>0</v>
      </c>
      <c r="S89" s="56">
        <f t="shared" si="58"/>
        <v>0</v>
      </c>
      <c r="T89" s="57">
        <f t="shared" si="59"/>
        <v>0</v>
      </c>
      <c r="U89" s="57">
        <f t="shared" si="60"/>
        <v>0</v>
      </c>
      <c r="V89" s="58">
        <f t="shared" si="61"/>
        <v>1</v>
      </c>
      <c r="W89" s="59">
        <f t="shared" si="62"/>
        <v>1</v>
      </c>
    </row>
    <row r="90" spans="2:23" x14ac:dyDescent="0.15">
      <c r="B90" s="76">
        <v>43025</v>
      </c>
      <c r="C90" s="176">
        <v>1</v>
      </c>
      <c r="D90" s="218" t="s">
        <v>209</v>
      </c>
      <c r="E90" s="173">
        <v>2</v>
      </c>
      <c r="F90" s="69">
        <v>300</v>
      </c>
      <c r="G90" s="163">
        <f t="shared" si="55"/>
        <v>600</v>
      </c>
      <c r="H90" s="61"/>
      <c r="I90" s="70"/>
      <c r="J90" s="71"/>
      <c r="K90" s="71"/>
      <c r="L90" s="72">
        <v>2</v>
      </c>
      <c r="M90" s="51">
        <f t="shared" si="56"/>
        <v>2</v>
      </c>
      <c r="N90" s="73"/>
      <c r="O90" s="74"/>
      <c r="P90" s="74"/>
      <c r="Q90" s="75"/>
      <c r="R90" s="55">
        <f t="shared" si="57"/>
        <v>0</v>
      </c>
      <c r="S90" s="56">
        <f t="shared" si="58"/>
        <v>0</v>
      </c>
      <c r="T90" s="57">
        <f t="shared" si="59"/>
        <v>0</v>
      </c>
      <c r="U90" s="57">
        <f t="shared" si="60"/>
        <v>0</v>
      </c>
      <c r="V90" s="58">
        <f t="shared" si="61"/>
        <v>2</v>
      </c>
      <c r="W90" s="59">
        <f t="shared" si="62"/>
        <v>2</v>
      </c>
    </row>
    <row r="91" spans="2:23" x14ac:dyDescent="0.15">
      <c r="B91" s="76">
        <v>43027</v>
      </c>
      <c r="C91" s="176">
        <v>1</v>
      </c>
      <c r="D91" s="218" t="s">
        <v>206</v>
      </c>
      <c r="E91" s="173">
        <v>1</v>
      </c>
      <c r="F91" s="69">
        <v>300</v>
      </c>
      <c r="G91" s="163">
        <f t="shared" si="55"/>
        <v>300</v>
      </c>
      <c r="H91" s="61"/>
      <c r="I91" s="70"/>
      <c r="J91" s="71"/>
      <c r="K91" s="71"/>
      <c r="L91" s="72">
        <v>1</v>
      </c>
      <c r="M91" s="51">
        <f t="shared" si="56"/>
        <v>1</v>
      </c>
      <c r="N91" s="73"/>
      <c r="O91" s="74"/>
      <c r="P91" s="74"/>
      <c r="Q91" s="75"/>
      <c r="R91" s="55">
        <f t="shared" si="57"/>
        <v>0</v>
      </c>
      <c r="S91" s="56">
        <f t="shared" si="58"/>
        <v>0</v>
      </c>
      <c r="T91" s="57">
        <f t="shared" si="59"/>
        <v>0</v>
      </c>
      <c r="U91" s="57">
        <f t="shared" si="60"/>
        <v>0</v>
      </c>
      <c r="V91" s="58">
        <f t="shared" si="61"/>
        <v>1</v>
      </c>
      <c r="W91" s="59">
        <f t="shared" si="62"/>
        <v>1</v>
      </c>
    </row>
    <row r="92" spans="2:23" x14ac:dyDescent="0.15">
      <c r="B92" s="76">
        <v>43028</v>
      </c>
      <c r="C92" s="176">
        <v>1</v>
      </c>
      <c r="D92" s="218" t="s">
        <v>210</v>
      </c>
      <c r="E92" s="173">
        <v>1</v>
      </c>
      <c r="F92" s="69">
        <v>300</v>
      </c>
      <c r="G92" s="163">
        <f t="shared" si="55"/>
        <v>300</v>
      </c>
      <c r="H92" s="61"/>
      <c r="I92" s="70"/>
      <c r="J92" s="71"/>
      <c r="K92" s="71"/>
      <c r="L92" s="72">
        <v>1</v>
      </c>
      <c r="M92" s="51">
        <f t="shared" si="56"/>
        <v>1</v>
      </c>
      <c r="N92" s="73"/>
      <c r="O92" s="74"/>
      <c r="P92" s="74"/>
      <c r="Q92" s="75"/>
      <c r="R92" s="55">
        <f t="shared" si="57"/>
        <v>0</v>
      </c>
      <c r="S92" s="56">
        <f t="shared" si="58"/>
        <v>0</v>
      </c>
      <c r="T92" s="57">
        <f t="shared" si="59"/>
        <v>0</v>
      </c>
      <c r="U92" s="57">
        <f t="shared" si="60"/>
        <v>0</v>
      </c>
      <c r="V92" s="58">
        <f t="shared" si="61"/>
        <v>1</v>
      </c>
      <c r="W92" s="59">
        <f t="shared" si="62"/>
        <v>1</v>
      </c>
    </row>
    <row r="93" spans="2:23" x14ac:dyDescent="0.15">
      <c r="B93" s="76">
        <v>43029</v>
      </c>
      <c r="C93" s="176">
        <v>1</v>
      </c>
      <c r="D93" s="218" t="s">
        <v>211</v>
      </c>
      <c r="E93" s="173">
        <v>3</v>
      </c>
      <c r="F93" s="69">
        <v>300</v>
      </c>
      <c r="G93" s="163">
        <f t="shared" si="55"/>
        <v>900</v>
      </c>
      <c r="H93" s="61"/>
      <c r="I93" s="70"/>
      <c r="J93" s="71"/>
      <c r="K93" s="71"/>
      <c r="L93" s="72">
        <v>3</v>
      </c>
      <c r="M93" s="51">
        <f t="shared" ref="M93:M98" si="63">SUM(I93:L93)</f>
        <v>3</v>
      </c>
      <c r="N93" s="73"/>
      <c r="O93" s="74"/>
      <c r="P93" s="74"/>
      <c r="Q93" s="75"/>
      <c r="R93" s="55">
        <f t="shared" si="57"/>
        <v>0</v>
      </c>
      <c r="S93" s="56">
        <f t="shared" si="58"/>
        <v>0</v>
      </c>
      <c r="T93" s="57">
        <f t="shared" si="59"/>
        <v>0</v>
      </c>
      <c r="U93" s="57">
        <f t="shared" si="60"/>
        <v>0</v>
      </c>
      <c r="V93" s="58">
        <f t="shared" si="61"/>
        <v>3</v>
      </c>
      <c r="W93" s="59">
        <f t="shared" si="62"/>
        <v>3</v>
      </c>
    </row>
    <row r="94" spans="2:23" x14ac:dyDescent="0.15">
      <c r="B94" s="76">
        <v>43032</v>
      </c>
      <c r="C94" s="176">
        <v>1</v>
      </c>
      <c r="D94" s="218" t="s">
        <v>212</v>
      </c>
      <c r="E94" s="173">
        <v>4</v>
      </c>
      <c r="F94" s="69">
        <v>300</v>
      </c>
      <c r="G94" s="163">
        <f t="shared" si="55"/>
        <v>1200</v>
      </c>
      <c r="H94" s="61"/>
      <c r="I94" s="70"/>
      <c r="J94" s="71"/>
      <c r="K94" s="71"/>
      <c r="L94" s="72">
        <v>4</v>
      </c>
      <c r="M94" s="51">
        <f t="shared" si="63"/>
        <v>4</v>
      </c>
      <c r="N94" s="73"/>
      <c r="O94" s="74"/>
      <c r="P94" s="74"/>
      <c r="Q94" s="75"/>
      <c r="R94" s="55">
        <f t="shared" si="57"/>
        <v>0</v>
      </c>
      <c r="S94" s="56">
        <f t="shared" si="58"/>
        <v>0</v>
      </c>
      <c r="T94" s="57">
        <f t="shared" si="59"/>
        <v>0</v>
      </c>
      <c r="U94" s="57">
        <f t="shared" si="60"/>
        <v>0</v>
      </c>
      <c r="V94" s="58">
        <f t="shared" si="61"/>
        <v>4</v>
      </c>
      <c r="W94" s="59">
        <f t="shared" si="62"/>
        <v>4</v>
      </c>
    </row>
    <row r="95" spans="2:23" x14ac:dyDescent="0.15">
      <c r="B95" s="76"/>
      <c r="C95" s="176">
        <v>1</v>
      </c>
      <c r="D95" s="218" t="s">
        <v>213</v>
      </c>
      <c r="E95" s="173">
        <v>1</v>
      </c>
      <c r="F95" s="69">
        <v>300</v>
      </c>
      <c r="G95" s="163">
        <f t="shared" si="55"/>
        <v>300</v>
      </c>
      <c r="H95" s="61"/>
      <c r="I95" s="70"/>
      <c r="J95" s="71"/>
      <c r="K95" s="71"/>
      <c r="L95" s="72">
        <v>1</v>
      </c>
      <c r="M95" s="51">
        <f t="shared" si="63"/>
        <v>1</v>
      </c>
      <c r="N95" s="73"/>
      <c r="O95" s="74"/>
      <c r="P95" s="74"/>
      <c r="Q95" s="75"/>
      <c r="R95" s="55">
        <f t="shared" ref="R95:R101" si="64">SUM(N95:Q95)</f>
        <v>0</v>
      </c>
      <c r="S95" s="56">
        <f t="shared" si="58"/>
        <v>0</v>
      </c>
      <c r="T95" s="57">
        <f t="shared" si="59"/>
        <v>0</v>
      </c>
      <c r="U95" s="57">
        <f t="shared" si="60"/>
        <v>0</v>
      </c>
      <c r="V95" s="58">
        <f t="shared" ref="V95:V101" si="65">L95+Q95</f>
        <v>1</v>
      </c>
      <c r="W95" s="59">
        <f t="shared" si="62"/>
        <v>1</v>
      </c>
    </row>
    <row r="96" spans="2:23" x14ac:dyDescent="0.15">
      <c r="B96" s="76">
        <v>43033</v>
      </c>
      <c r="C96" s="176">
        <v>1</v>
      </c>
      <c r="D96" s="218" t="s">
        <v>214</v>
      </c>
      <c r="E96" s="173">
        <v>3</v>
      </c>
      <c r="F96" s="69">
        <v>300</v>
      </c>
      <c r="G96" s="163">
        <f t="shared" si="55"/>
        <v>900</v>
      </c>
      <c r="H96" s="61"/>
      <c r="I96" s="70"/>
      <c r="J96" s="71"/>
      <c r="K96" s="71"/>
      <c r="L96" s="72">
        <v>3</v>
      </c>
      <c r="M96" s="51">
        <f t="shared" si="63"/>
        <v>3</v>
      </c>
      <c r="N96" s="73"/>
      <c r="O96" s="74"/>
      <c r="P96" s="74"/>
      <c r="Q96" s="75"/>
      <c r="R96" s="55">
        <f t="shared" si="64"/>
        <v>0</v>
      </c>
      <c r="S96" s="56">
        <f t="shared" si="58"/>
        <v>0</v>
      </c>
      <c r="T96" s="57">
        <f t="shared" si="59"/>
        <v>0</v>
      </c>
      <c r="U96" s="57">
        <f t="shared" si="60"/>
        <v>0</v>
      </c>
      <c r="V96" s="58">
        <f t="shared" si="65"/>
        <v>3</v>
      </c>
      <c r="W96" s="59">
        <f t="shared" si="62"/>
        <v>3</v>
      </c>
    </row>
    <row r="97" spans="2:23" x14ac:dyDescent="0.15">
      <c r="B97" s="76">
        <v>43034</v>
      </c>
      <c r="C97" s="176">
        <v>1</v>
      </c>
      <c r="D97" s="218" t="s">
        <v>214</v>
      </c>
      <c r="E97" s="173">
        <v>2</v>
      </c>
      <c r="F97" s="69">
        <v>300</v>
      </c>
      <c r="G97" s="163">
        <f t="shared" si="55"/>
        <v>600</v>
      </c>
      <c r="H97" s="61"/>
      <c r="I97" s="70"/>
      <c r="J97" s="71"/>
      <c r="K97" s="71"/>
      <c r="L97" s="72">
        <v>2</v>
      </c>
      <c r="M97" s="51">
        <f t="shared" si="63"/>
        <v>2</v>
      </c>
      <c r="N97" s="73"/>
      <c r="O97" s="74"/>
      <c r="P97" s="74"/>
      <c r="Q97" s="75"/>
      <c r="R97" s="55">
        <f t="shared" si="64"/>
        <v>0</v>
      </c>
      <c r="S97" s="56">
        <f t="shared" si="58"/>
        <v>0</v>
      </c>
      <c r="T97" s="57">
        <f t="shared" si="59"/>
        <v>0</v>
      </c>
      <c r="U97" s="57">
        <f t="shared" si="60"/>
        <v>0</v>
      </c>
      <c r="V97" s="58">
        <f t="shared" si="65"/>
        <v>2</v>
      </c>
      <c r="W97" s="59">
        <f t="shared" si="62"/>
        <v>2</v>
      </c>
    </row>
    <row r="98" spans="2:23" x14ac:dyDescent="0.15">
      <c r="B98" s="76">
        <v>43035</v>
      </c>
      <c r="C98" s="176">
        <v>1</v>
      </c>
      <c r="D98" s="218" t="s">
        <v>154</v>
      </c>
      <c r="E98" s="173">
        <v>3</v>
      </c>
      <c r="F98" s="69">
        <v>300</v>
      </c>
      <c r="G98" s="163">
        <f t="shared" si="55"/>
        <v>900</v>
      </c>
      <c r="H98" s="61">
        <v>6</v>
      </c>
      <c r="I98" s="70"/>
      <c r="J98" s="71"/>
      <c r="K98" s="71"/>
      <c r="L98" s="72">
        <v>5</v>
      </c>
      <c r="M98" s="51">
        <f t="shared" si="63"/>
        <v>5</v>
      </c>
      <c r="N98" s="73"/>
      <c r="O98" s="74"/>
      <c r="P98" s="74"/>
      <c r="Q98" s="75"/>
      <c r="R98" s="55">
        <f t="shared" si="64"/>
        <v>0</v>
      </c>
      <c r="S98" s="56">
        <f t="shared" si="58"/>
        <v>0</v>
      </c>
      <c r="T98" s="57">
        <f t="shared" si="59"/>
        <v>0</v>
      </c>
      <c r="U98" s="57">
        <f t="shared" si="60"/>
        <v>0</v>
      </c>
      <c r="V98" s="58">
        <f t="shared" si="65"/>
        <v>5</v>
      </c>
      <c r="W98" s="59">
        <f t="shared" si="62"/>
        <v>5</v>
      </c>
    </row>
    <row r="99" spans="2:23" x14ac:dyDescent="0.15">
      <c r="B99" s="76">
        <v>43036</v>
      </c>
      <c r="C99" s="176">
        <v>1</v>
      </c>
      <c r="D99" s="218" t="s">
        <v>215</v>
      </c>
      <c r="E99" s="173">
        <v>6</v>
      </c>
      <c r="F99" s="69">
        <v>300</v>
      </c>
      <c r="G99" s="163">
        <f t="shared" si="55"/>
        <v>1800</v>
      </c>
      <c r="H99" s="61"/>
      <c r="I99" s="70"/>
      <c r="J99" s="71"/>
      <c r="K99" s="71"/>
      <c r="L99" s="72">
        <v>6</v>
      </c>
      <c r="M99" s="51">
        <f>SUM(I99:L99)</f>
        <v>6</v>
      </c>
      <c r="N99" s="73"/>
      <c r="O99" s="74"/>
      <c r="P99" s="74"/>
      <c r="Q99" s="75"/>
      <c r="R99" s="55">
        <f t="shared" si="64"/>
        <v>0</v>
      </c>
      <c r="S99" s="56">
        <f t="shared" si="58"/>
        <v>0</v>
      </c>
      <c r="T99" s="57">
        <f t="shared" si="59"/>
        <v>0</v>
      </c>
      <c r="U99" s="57">
        <f t="shared" si="60"/>
        <v>0</v>
      </c>
      <c r="V99" s="58">
        <f t="shared" si="65"/>
        <v>6</v>
      </c>
      <c r="W99" s="59">
        <f t="shared" si="62"/>
        <v>6</v>
      </c>
    </row>
    <row r="100" spans="2:23" x14ac:dyDescent="0.15">
      <c r="B100" s="76"/>
      <c r="C100" s="176">
        <v>1</v>
      </c>
      <c r="D100" s="218" t="s">
        <v>216</v>
      </c>
      <c r="E100" s="173">
        <v>3</v>
      </c>
      <c r="F100" s="69">
        <v>300</v>
      </c>
      <c r="G100" s="163">
        <f t="shared" si="55"/>
        <v>900</v>
      </c>
      <c r="H100" s="61"/>
      <c r="I100" s="70"/>
      <c r="J100" s="71"/>
      <c r="K100" s="71"/>
      <c r="L100" s="72">
        <v>3</v>
      </c>
      <c r="M100" s="51">
        <f>SUM(I100:L100)</f>
        <v>3</v>
      </c>
      <c r="N100" s="73"/>
      <c r="O100" s="74"/>
      <c r="P100" s="74"/>
      <c r="Q100" s="75"/>
      <c r="R100" s="55">
        <f t="shared" si="64"/>
        <v>0</v>
      </c>
      <c r="S100" s="56">
        <f t="shared" ref="S100:U101" si="66">I100+N100</f>
        <v>0</v>
      </c>
      <c r="T100" s="57">
        <f t="shared" si="66"/>
        <v>0</v>
      </c>
      <c r="U100" s="57">
        <f t="shared" si="66"/>
        <v>0</v>
      </c>
      <c r="V100" s="58">
        <f t="shared" si="65"/>
        <v>3</v>
      </c>
      <c r="W100" s="59">
        <f>SUM(S100:V100)</f>
        <v>3</v>
      </c>
    </row>
    <row r="101" spans="2:23" ht="12.75" thickBot="1" x14ac:dyDescent="0.2">
      <c r="B101" s="76">
        <v>43037</v>
      </c>
      <c r="C101" s="176">
        <v>1</v>
      </c>
      <c r="D101" s="218" t="s">
        <v>216</v>
      </c>
      <c r="E101" s="173">
        <v>1</v>
      </c>
      <c r="F101" s="69">
        <v>300</v>
      </c>
      <c r="G101" s="163">
        <f t="shared" si="55"/>
        <v>300</v>
      </c>
      <c r="H101" s="61"/>
      <c r="I101" s="70"/>
      <c r="J101" s="71"/>
      <c r="K101" s="71"/>
      <c r="L101" s="72">
        <v>1</v>
      </c>
      <c r="M101" s="51">
        <f>SUM(I101:L101)</f>
        <v>1</v>
      </c>
      <c r="N101" s="73"/>
      <c r="O101" s="74"/>
      <c r="P101" s="74"/>
      <c r="Q101" s="75"/>
      <c r="R101" s="55">
        <f t="shared" si="64"/>
        <v>0</v>
      </c>
      <c r="S101" s="56">
        <f t="shared" si="66"/>
        <v>0</v>
      </c>
      <c r="T101" s="57">
        <f t="shared" si="66"/>
        <v>0</v>
      </c>
      <c r="U101" s="57">
        <f t="shared" si="66"/>
        <v>0</v>
      </c>
      <c r="V101" s="58">
        <f t="shared" si="65"/>
        <v>1</v>
      </c>
      <c r="W101" s="59">
        <f>SUM(S101:V101)</f>
        <v>1</v>
      </c>
    </row>
    <row r="102" spans="2:23" ht="26.25" customHeight="1" thickBot="1" x14ac:dyDescent="0.2">
      <c r="B102" s="77">
        <f>COUNTA(B86:B101)</f>
        <v>14</v>
      </c>
      <c r="C102" s="77">
        <f>COUNTA(C86:C101)</f>
        <v>16</v>
      </c>
      <c r="D102" s="111" t="s">
        <v>24</v>
      </c>
      <c r="E102" s="79">
        <f>SUM(E86:E101)</f>
        <v>39</v>
      </c>
      <c r="F102" s="80">
        <f>COUNT(F86:F101)</f>
        <v>16</v>
      </c>
      <c r="G102" s="81">
        <f t="shared" ref="G102:W102" si="67">SUM(G86:G101)</f>
        <v>11700</v>
      </c>
      <c r="H102" s="79">
        <f t="shared" si="67"/>
        <v>6</v>
      </c>
      <c r="I102" s="82">
        <f t="shared" si="67"/>
        <v>0</v>
      </c>
      <c r="J102" s="83">
        <f t="shared" si="67"/>
        <v>0</v>
      </c>
      <c r="K102" s="83">
        <f t="shared" si="67"/>
        <v>0</v>
      </c>
      <c r="L102" s="81">
        <f t="shared" si="67"/>
        <v>41</v>
      </c>
      <c r="M102" s="79">
        <f t="shared" si="67"/>
        <v>41</v>
      </c>
      <c r="N102" s="84">
        <f t="shared" si="67"/>
        <v>0</v>
      </c>
      <c r="O102" s="85">
        <f t="shared" si="67"/>
        <v>0</v>
      </c>
      <c r="P102" s="85">
        <f t="shared" si="67"/>
        <v>0</v>
      </c>
      <c r="Q102" s="86">
        <f t="shared" si="67"/>
        <v>0</v>
      </c>
      <c r="R102" s="125">
        <f t="shared" si="67"/>
        <v>0</v>
      </c>
      <c r="S102" s="88">
        <f t="shared" si="67"/>
        <v>0</v>
      </c>
      <c r="T102" s="89">
        <f t="shared" si="67"/>
        <v>0</v>
      </c>
      <c r="U102" s="89">
        <f t="shared" si="67"/>
        <v>0</v>
      </c>
      <c r="V102" s="90">
        <f t="shared" si="67"/>
        <v>41</v>
      </c>
      <c r="W102" s="91">
        <f t="shared" si="67"/>
        <v>41</v>
      </c>
    </row>
    <row r="103" spans="2:23" ht="33" customHeight="1" thickBot="1" x14ac:dyDescent="0.2">
      <c r="B103" s="115" t="s">
        <v>31</v>
      </c>
      <c r="C103" s="3"/>
      <c r="D103" s="3"/>
      <c r="G103" s="96"/>
      <c r="H103" s="96"/>
      <c r="R103" s="126"/>
      <c r="S103" s="127"/>
      <c r="T103" s="92"/>
      <c r="V103" s="3"/>
      <c r="W103" s="3"/>
    </row>
    <row r="104" spans="2:23" ht="13.5" customHeight="1" x14ac:dyDescent="0.15">
      <c r="B104" s="288" t="s">
        <v>18</v>
      </c>
      <c r="C104" s="291" t="s">
        <v>19</v>
      </c>
      <c r="D104" s="292" t="s">
        <v>20</v>
      </c>
      <c r="E104" s="283" t="s">
        <v>21</v>
      </c>
      <c r="F104" s="251"/>
      <c r="G104" s="251"/>
      <c r="H104" s="251"/>
      <c r="I104" s="251"/>
      <c r="J104" s="251"/>
      <c r="K104" s="251"/>
      <c r="L104" s="251"/>
      <c r="M104" s="251"/>
      <c r="N104" s="277" t="s">
        <v>4</v>
      </c>
      <c r="O104" s="278"/>
      <c r="P104" s="278"/>
      <c r="Q104" s="278"/>
      <c r="R104" s="279"/>
      <c r="S104" s="229" t="s">
        <v>5</v>
      </c>
      <c r="T104" s="230"/>
      <c r="U104" s="230"/>
      <c r="V104" s="230"/>
      <c r="W104" s="231"/>
    </row>
    <row r="105" spans="2:23" ht="13.5" customHeight="1" x14ac:dyDescent="0.15">
      <c r="B105" s="289"/>
      <c r="C105" s="263"/>
      <c r="D105" s="266"/>
      <c r="E105" s="287" t="s">
        <v>6</v>
      </c>
      <c r="F105" s="257"/>
      <c r="G105" s="257"/>
      <c r="H105" s="258"/>
      <c r="I105" s="284" t="s">
        <v>7</v>
      </c>
      <c r="J105" s="285"/>
      <c r="K105" s="285"/>
      <c r="L105" s="285"/>
      <c r="M105" s="286"/>
      <c r="N105" s="239" t="s">
        <v>7</v>
      </c>
      <c r="O105" s="239"/>
      <c r="P105" s="239"/>
      <c r="Q105" s="239"/>
      <c r="R105" s="240"/>
      <c r="S105" s="232"/>
      <c r="T105" s="233"/>
      <c r="U105" s="233"/>
      <c r="V105" s="233"/>
      <c r="W105" s="234"/>
    </row>
    <row r="106" spans="2:23" ht="12.75" thickBot="1" x14ac:dyDescent="0.2">
      <c r="B106" s="290"/>
      <c r="C106" s="264"/>
      <c r="D106" s="267"/>
      <c r="E106" s="40" t="s">
        <v>8</v>
      </c>
      <c r="F106" s="41" t="s">
        <v>22</v>
      </c>
      <c r="G106" s="42" t="s">
        <v>9</v>
      </c>
      <c r="H106" s="40" t="s">
        <v>23</v>
      </c>
      <c r="I106" s="5" t="s">
        <v>11</v>
      </c>
      <c r="J106" s="6" t="s">
        <v>12</v>
      </c>
      <c r="K106" s="6" t="s">
        <v>13</v>
      </c>
      <c r="L106" s="7" t="s">
        <v>14</v>
      </c>
      <c r="M106" s="8" t="s">
        <v>15</v>
      </c>
      <c r="N106" s="9" t="s">
        <v>11</v>
      </c>
      <c r="O106" s="10" t="s">
        <v>12</v>
      </c>
      <c r="P106" s="10" t="s">
        <v>13</v>
      </c>
      <c r="Q106" s="11" t="s">
        <v>14</v>
      </c>
      <c r="R106" s="12" t="s">
        <v>15</v>
      </c>
      <c r="S106" s="13" t="s">
        <v>11</v>
      </c>
      <c r="T106" s="14" t="s">
        <v>12</v>
      </c>
      <c r="U106" s="14" t="s">
        <v>13</v>
      </c>
      <c r="V106" s="15" t="s">
        <v>14</v>
      </c>
      <c r="W106" s="16" t="s">
        <v>15</v>
      </c>
    </row>
    <row r="107" spans="2:23" x14ac:dyDescent="0.15">
      <c r="B107" s="214">
        <v>43044</v>
      </c>
      <c r="C107" s="176">
        <v>1</v>
      </c>
      <c r="D107" s="60" t="s">
        <v>154</v>
      </c>
      <c r="E107" s="173">
        <v>7</v>
      </c>
      <c r="F107" s="69">
        <v>300</v>
      </c>
      <c r="G107" s="163">
        <f t="shared" ref="G107:G112" si="68">F107*E107</f>
        <v>2100</v>
      </c>
      <c r="H107" s="61"/>
      <c r="I107" s="70"/>
      <c r="J107" s="71"/>
      <c r="K107" s="71"/>
      <c r="L107" s="72">
        <v>7</v>
      </c>
      <c r="M107" s="51">
        <f>SUM(I107:L107)</f>
        <v>7</v>
      </c>
      <c r="N107" s="73"/>
      <c r="O107" s="74"/>
      <c r="P107" s="74"/>
      <c r="Q107" s="75"/>
      <c r="R107" s="55">
        <f>SUM(N107:Q107)</f>
        <v>0</v>
      </c>
      <c r="S107" s="56">
        <f>I107+N107</f>
        <v>0</v>
      </c>
      <c r="T107" s="57">
        <f>J107+O107</f>
        <v>0</v>
      </c>
      <c r="U107" s="57">
        <f>K107+P107</f>
        <v>0</v>
      </c>
      <c r="V107" s="58">
        <f>L107+Q107</f>
        <v>7</v>
      </c>
      <c r="W107" s="59">
        <f>SUM(S107:V107)</f>
        <v>7</v>
      </c>
    </row>
    <row r="108" spans="2:23" x14ac:dyDescent="0.15">
      <c r="B108" s="76">
        <v>43047</v>
      </c>
      <c r="C108" s="176">
        <v>1</v>
      </c>
      <c r="D108" s="218"/>
      <c r="E108" s="173">
        <v>4</v>
      </c>
      <c r="F108" s="69">
        <v>300</v>
      </c>
      <c r="G108" s="163">
        <f t="shared" si="68"/>
        <v>1200</v>
      </c>
      <c r="H108" s="61"/>
      <c r="I108" s="70"/>
      <c r="J108" s="71"/>
      <c r="K108" s="71"/>
      <c r="L108" s="72">
        <v>4</v>
      </c>
      <c r="M108" s="51">
        <f t="shared" ref="M108:M121" si="69">SUM(I108:L108)</f>
        <v>4</v>
      </c>
      <c r="N108" s="73"/>
      <c r="O108" s="74"/>
      <c r="P108" s="74"/>
      <c r="Q108" s="75"/>
      <c r="R108" s="55">
        <f t="shared" ref="R108:R121" si="70">SUM(N108:Q108)</f>
        <v>0</v>
      </c>
      <c r="S108" s="56">
        <f t="shared" ref="S108:S127" si="71">I108+N108</f>
        <v>0</v>
      </c>
      <c r="T108" s="57">
        <f t="shared" ref="T108:T127" si="72">J108+O108</f>
        <v>0</v>
      </c>
      <c r="U108" s="57">
        <f t="shared" ref="U108:U127" si="73">K108+P108</f>
        <v>0</v>
      </c>
      <c r="V108" s="58">
        <f t="shared" ref="V108:V127" si="74">L108+Q108</f>
        <v>4</v>
      </c>
      <c r="W108" s="59">
        <f t="shared" ref="W108:W121" si="75">SUM(S108:V108)</f>
        <v>4</v>
      </c>
    </row>
    <row r="109" spans="2:23" x14ac:dyDescent="0.15">
      <c r="B109" s="76">
        <v>43048</v>
      </c>
      <c r="C109" s="176">
        <v>1</v>
      </c>
      <c r="D109" s="218" t="s">
        <v>217</v>
      </c>
      <c r="E109" s="173">
        <v>2</v>
      </c>
      <c r="F109" s="69">
        <v>300</v>
      </c>
      <c r="G109" s="163">
        <f t="shared" si="68"/>
        <v>600</v>
      </c>
      <c r="H109" s="61"/>
      <c r="I109" s="70"/>
      <c r="J109" s="71"/>
      <c r="K109" s="71"/>
      <c r="L109" s="72">
        <v>2</v>
      </c>
      <c r="M109" s="51">
        <f t="shared" si="69"/>
        <v>2</v>
      </c>
      <c r="N109" s="73"/>
      <c r="O109" s="74"/>
      <c r="P109" s="74"/>
      <c r="Q109" s="75"/>
      <c r="R109" s="55">
        <f t="shared" si="70"/>
        <v>0</v>
      </c>
      <c r="S109" s="56">
        <f t="shared" si="71"/>
        <v>0</v>
      </c>
      <c r="T109" s="57">
        <f t="shared" si="72"/>
        <v>0</v>
      </c>
      <c r="U109" s="57">
        <f t="shared" si="73"/>
        <v>0</v>
      </c>
      <c r="V109" s="58">
        <f t="shared" si="74"/>
        <v>2</v>
      </c>
      <c r="W109" s="59">
        <f t="shared" si="75"/>
        <v>2</v>
      </c>
    </row>
    <row r="110" spans="2:23" x14ac:dyDescent="0.15">
      <c r="B110" s="76">
        <v>43049</v>
      </c>
      <c r="C110" s="176">
        <v>1</v>
      </c>
      <c r="D110" s="218" t="s">
        <v>218</v>
      </c>
      <c r="E110" s="173">
        <v>1</v>
      </c>
      <c r="F110" s="69">
        <v>300</v>
      </c>
      <c r="G110" s="163">
        <f t="shared" si="68"/>
        <v>300</v>
      </c>
      <c r="H110" s="61"/>
      <c r="I110" s="70"/>
      <c r="J110" s="71"/>
      <c r="K110" s="71"/>
      <c r="L110" s="72">
        <v>1</v>
      </c>
      <c r="M110" s="51">
        <f t="shared" si="69"/>
        <v>1</v>
      </c>
      <c r="N110" s="73"/>
      <c r="O110" s="74"/>
      <c r="P110" s="74">
        <v>4</v>
      </c>
      <c r="Q110" s="75"/>
      <c r="R110" s="55">
        <f t="shared" si="70"/>
        <v>4</v>
      </c>
      <c r="S110" s="56">
        <f t="shared" si="71"/>
        <v>0</v>
      </c>
      <c r="T110" s="57">
        <f t="shared" si="72"/>
        <v>0</v>
      </c>
      <c r="U110" s="57">
        <f t="shared" si="73"/>
        <v>4</v>
      </c>
      <c r="V110" s="58">
        <f t="shared" si="74"/>
        <v>1</v>
      </c>
      <c r="W110" s="59">
        <f t="shared" si="75"/>
        <v>5</v>
      </c>
    </row>
    <row r="111" spans="2:23" x14ac:dyDescent="0.15">
      <c r="B111" s="76">
        <v>43050</v>
      </c>
      <c r="C111" s="176">
        <v>1</v>
      </c>
      <c r="D111" s="218" t="s">
        <v>219</v>
      </c>
      <c r="E111" s="173">
        <v>4</v>
      </c>
      <c r="F111" s="69">
        <v>300</v>
      </c>
      <c r="G111" s="163">
        <f t="shared" si="68"/>
        <v>1200</v>
      </c>
      <c r="H111" s="61"/>
      <c r="I111" s="70"/>
      <c r="J111" s="71"/>
      <c r="K111" s="71"/>
      <c r="L111" s="72">
        <v>4</v>
      </c>
      <c r="M111" s="51">
        <f t="shared" si="69"/>
        <v>4</v>
      </c>
      <c r="N111" s="73"/>
      <c r="O111" s="74"/>
      <c r="P111" s="74"/>
      <c r="Q111" s="75"/>
      <c r="R111" s="55">
        <f t="shared" si="70"/>
        <v>0</v>
      </c>
      <c r="S111" s="56">
        <f t="shared" si="71"/>
        <v>0</v>
      </c>
      <c r="T111" s="57">
        <f t="shared" si="72"/>
        <v>0</v>
      </c>
      <c r="U111" s="57">
        <f t="shared" si="73"/>
        <v>0</v>
      </c>
      <c r="V111" s="58">
        <f t="shared" si="74"/>
        <v>4</v>
      </c>
      <c r="W111" s="59">
        <f t="shared" si="75"/>
        <v>4</v>
      </c>
    </row>
    <row r="112" spans="2:23" x14ac:dyDescent="0.15">
      <c r="B112" s="76">
        <v>43053</v>
      </c>
      <c r="C112" s="176">
        <v>1</v>
      </c>
      <c r="D112" s="218" t="s">
        <v>209</v>
      </c>
      <c r="E112" s="173">
        <v>2</v>
      </c>
      <c r="F112" s="69">
        <v>300</v>
      </c>
      <c r="G112" s="163">
        <f t="shared" si="68"/>
        <v>600</v>
      </c>
      <c r="H112" s="61"/>
      <c r="I112" s="70"/>
      <c r="J112" s="71"/>
      <c r="K112" s="71"/>
      <c r="L112" s="72">
        <v>2</v>
      </c>
      <c r="M112" s="51">
        <f t="shared" si="69"/>
        <v>2</v>
      </c>
      <c r="N112" s="73"/>
      <c r="O112" s="74"/>
      <c r="P112" s="74"/>
      <c r="Q112" s="75"/>
      <c r="R112" s="55">
        <f t="shared" si="70"/>
        <v>0</v>
      </c>
      <c r="S112" s="56">
        <f t="shared" si="71"/>
        <v>0</v>
      </c>
      <c r="T112" s="57">
        <f t="shared" si="72"/>
        <v>0</v>
      </c>
      <c r="U112" s="57">
        <f t="shared" si="73"/>
        <v>0</v>
      </c>
      <c r="V112" s="58">
        <f t="shared" si="74"/>
        <v>2</v>
      </c>
      <c r="W112" s="59">
        <f t="shared" si="75"/>
        <v>2</v>
      </c>
    </row>
    <row r="113" spans="2:23" x14ac:dyDescent="0.15">
      <c r="B113" s="76"/>
      <c r="C113" s="176">
        <v>1</v>
      </c>
      <c r="D113" s="218" t="s">
        <v>221</v>
      </c>
      <c r="E113" s="173">
        <v>1</v>
      </c>
      <c r="F113" s="69">
        <v>300</v>
      </c>
      <c r="G113" s="163">
        <f t="shared" ref="G113:G130" si="76">F113*E113</f>
        <v>300</v>
      </c>
      <c r="H113" s="61"/>
      <c r="I113" s="70"/>
      <c r="J113" s="71"/>
      <c r="K113" s="71"/>
      <c r="L113" s="72">
        <v>1</v>
      </c>
      <c r="M113" s="51">
        <f t="shared" si="69"/>
        <v>1</v>
      </c>
      <c r="N113" s="73"/>
      <c r="O113" s="74"/>
      <c r="P113" s="74"/>
      <c r="Q113" s="75"/>
      <c r="R113" s="55">
        <f t="shared" si="70"/>
        <v>0</v>
      </c>
      <c r="S113" s="56">
        <f t="shared" si="71"/>
        <v>0</v>
      </c>
      <c r="T113" s="57">
        <f t="shared" si="72"/>
        <v>0</v>
      </c>
      <c r="U113" s="57">
        <f t="shared" si="73"/>
        <v>0</v>
      </c>
      <c r="V113" s="58">
        <f t="shared" si="74"/>
        <v>1</v>
      </c>
      <c r="W113" s="59">
        <f t="shared" si="75"/>
        <v>1</v>
      </c>
    </row>
    <row r="114" spans="2:23" x14ac:dyDescent="0.15">
      <c r="B114" s="76"/>
      <c r="C114" s="176">
        <v>1</v>
      </c>
      <c r="D114" s="218" t="s">
        <v>222</v>
      </c>
      <c r="E114" s="173">
        <v>9</v>
      </c>
      <c r="F114" s="69">
        <v>300</v>
      </c>
      <c r="G114" s="163">
        <f t="shared" si="76"/>
        <v>2700</v>
      </c>
      <c r="H114" s="61"/>
      <c r="I114" s="70"/>
      <c r="J114" s="71"/>
      <c r="K114" s="71"/>
      <c r="L114" s="72">
        <v>9</v>
      </c>
      <c r="M114" s="51">
        <f t="shared" si="69"/>
        <v>9</v>
      </c>
      <c r="N114" s="73"/>
      <c r="O114" s="74"/>
      <c r="P114" s="74"/>
      <c r="Q114" s="75"/>
      <c r="R114" s="55">
        <f t="shared" si="70"/>
        <v>0</v>
      </c>
      <c r="S114" s="56">
        <f t="shared" si="71"/>
        <v>0</v>
      </c>
      <c r="T114" s="57">
        <f t="shared" si="72"/>
        <v>0</v>
      </c>
      <c r="U114" s="57">
        <f t="shared" si="73"/>
        <v>0</v>
      </c>
      <c r="V114" s="58">
        <f t="shared" si="74"/>
        <v>9</v>
      </c>
      <c r="W114" s="59">
        <f t="shared" si="75"/>
        <v>9</v>
      </c>
    </row>
    <row r="115" spans="2:23" x14ac:dyDescent="0.15">
      <c r="B115" s="76">
        <v>43054</v>
      </c>
      <c r="C115" s="176">
        <v>1</v>
      </c>
      <c r="D115" s="218" t="s">
        <v>224</v>
      </c>
      <c r="E115" s="173">
        <v>4</v>
      </c>
      <c r="F115" s="69">
        <v>300</v>
      </c>
      <c r="G115" s="163">
        <f t="shared" si="76"/>
        <v>1200</v>
      </c>
      <c r="H115" s="61"/>
      <c r="I115" s="70"/>
      <c r="J115" s="71"/>
      <c r="K115" s="71"/>
      <c r="L115" s="72">
        <v>4</v>
      </c>
      <c r="M115" s="51">
        <f t="shared" si="69"/>
        <v>4</v>
      </c>
      <c r="N115" s="73"/>
      <c r="O115" s="74"/>
      <c r="P115" s="74"/>
      <c r="Q115" s="75"/>
      <c r="R115" s="55">
        <f t="shared" si="70"/>
        <v>0</v>
      </c>
      <c r="S115" s="56">
        <f t="shared" si="71"/>
        <v>0</v>
      </c>
      <c r="T115" s="57">
        <f t="shared" si="72"/>
        <v>0</v>
      </c>
      <c r="U115" s="57">
        <f t="shared" si="73"/>
        <v>0</v>
      </c>
      <c r="V115" s="58">
        <f t="shared" si="74"/>
        <v>4</v>
      </c>
      <c r="W115" s="59">
        <f t="shared" si="75"/>
        <v>4</v>
      </c>
    </row>
    <row r="116" spans="2:23" x14ac:dyDescent="0.15">
      <c r="B116" s="76"/>
      <c r="C116" s="176">
        <v>1</v>
      </c>
      <c r="D116" s="218" t="s">
        <v>223</v>
      </c>
      <c r="E116" s="173">
        <v>4</v>
      </c>
      <c r="F116" s="69">
        <v>300</v>
      </c>
      <c r="G116" s="163">
        <f t="shared" si="76"/>
        <v>1200</v>
      </c>
      <c r="H116" s="61"/>
      <c r="I116" s="70"/>
      <c r="J116" s="71"/>
      <c r="K116" s="71"/>
      <c r="L116" s="72">
        <v>4</v>
      </c>
      <c r="M116" s="51">
        <f t="shared" si="69"/>
        <v>4</v>
      </c>
      <c r="N116" s="73"/>
      <c r="O116" s="74"/>
      <c r="P116" s="74"/>
      <c r="Q116" s="75"/>
      <c r="R116" s="55">
        <f t="shared" si="70"/>
        <v>0</v>
      </c>
      <c r="S116" s="56">
        <f t="shared" si="71"/>
        <v>0</v>
      </c>
      <c r="T116" s="57">
        <f t="shared" si="72"/>
        <v>0</v>
      </c>
      <c r="U116" s="57">
        <f t="shared" si="73"/>
        <v>0</v>
      </c>
      <c r="V116" s="58">
        <f t="shared" si="74"/>
        <v>4</v>
      </c>
      <c r="W116" s="59">
        <f t="shared" si="75"/>
        <v>4</v>
      </c>
    </row>
    <row r="117" spans="2:23" x14ac:dyDescent="0.15">
      <c r="B117" s="76">
        <v>43055</v>
      </c>
      <c r="C117" s="176">
        <v>1</v>
      </c>
      <c r="D117" s="218" t="s">
        <v>223</v>
      </c>
      <c r="E117" s="173">
        <v>2</v>
      </c>
      <c r="F117" s="69">
        <v>300</v>
      </c>
      <c r="G117" s="163">
        <f t="shared" si="76"/>
        <v>600</v>
      </c>
      <c r="H117" s="61"/>
      <c r="I117" s="70"/>
      <c r="J117" s="71"/>
      <c r="K117" s="71"/>
      <c r="L117" s="72">
        <v>2</v>
      </c>
      <c r="M117" s="51">
        <f t="shared" si="69"/>
        <v>2</v>
      </c>
      <c r="N117" s="73"/>
      <c r="O117" s="74"/>
      <c r="P117" s="74"/>
      <c r="Q117" s="75"/>
      <c r="R117" s="55">
        <f t="shared" si="70"/>
        <v>0</v>
      </c>
      <c r="S117" s="56">
        <f t="shared" si="71"/>
        <v>0</v>
      </c>
      <c r="T117" s="57">
        <f t="shared" si="72"/>
        <v>0</v>
      </c>
      <c r="U117" s="57">
        <f t="shared" si="73"/>
        <v>0</v>
      </c>
      <c r="V117" s="58">
        <f t="shared" si="74"/>
        <v>2</v>
      </c>
      <c r="W117" s="59">
        <f t="shared" si="75"/>
        <v>2</v>
      </c>
    </row>
    <row r="118" spans="2:23" x14ac:dyDescent="0.15">
      <c r="B118" s="76"/>
      <c r="C118" s="176">
        <v>1</v>
      </c>
      <c r="D118" s="218" t="s">
        <v>225</v>
      </c>
      <c r="E118" s="173">
        <v>1</v>
      </c>
      <c r="F118" s="69">
        <v>300</v>
      </c>
      <c r="G118" s="163">
        <f t="shared" si="76"/>
        <v>300</v>
      </c>
      <c r="H118" s="61"/>
      <c r="I118" s="70"/>
      <c r="J118" s="71"/>
      <c r="K118" s="71"/>
      <c r="L118" s="72">
        <v>1</v>
      </c>
      <c r="M118" s="51">
        <f t="shared" si="69"/>
        <v>1</v>
      </c>
      <c r="N118" s="73"/>
      <c r="O118" s="74"/>
      <c r="P118" s="74"/>
      <c r="Q118" s="75"/>
      <c r="R118" s="55">
        <f t="shared" si="70"/>
        <v>0</v>
      </c>
      <c r="S118" s="56">
        <f t="shared" si="71"/>
        <v>0</v>
      </c>
      <c r="T118" s="57">
        <f t="shared" si="72"/>
        <v>0</v>
      </c>
      <c r="U118" s="57">
        <f t="shared" si="73"/>
        <v>0</v>
      </c>
      <c r="V118" s="58">
        <f t="shared" si="74"/>
        <v>1</v>
      </c>
      <c r="W118" s="59">
        <f t="shared" si="75"/>
        <v>1</v>
      </c>
    </row>
    <row r="119" spans="2:23" x14ac:dyDescent="0.15">
      <c r="B119" s="76">
        <v>43056</v>
      </c>
      <c r="C119" s="176">
        <v>1</v>
      </c>
      <c r="D119" s="218" t="s">
        <v>225</v>
      </c>
      <c r="E119" s="173">
        <v>1</v>
      </c>
      <c r="F119" s="69">
        <v>300</v>
      </c>
      <c r="G119" s="163">
        <f t="shared" si="76"/>
        <v>300</v>
      </c>
      <c r="H119" s="61"/>
      <c r="I119" s="70"/>
      <c r="J119" s="71"/>
      <c r="K119" s="71"/>
      <c r="L119" s="72">
        <v>1</v>
      </c>
      <c r="M119" s="51">
        <f t="shared" si="69"/>
        <v>1</v>
      </c>
      <c r="N119" s="73"/>
      <c r="O119" s="74"/>
      <c r="P119" s="74"/>
      <c r="Q119" s="75"/>
      <c r="R119" s="55">
        <f t="shared" si="70"/>
        <v>0</v>
      </c>
      <c r="S119" s="56">
        <f t="shared" si="71"/>
        <v>0</v>
      </c>
      <c r="T119" s="57">
        <f t="shared" si="72"/>
        <v>0</v>
      </c>
      <c r="U119" s="57">
        <f t="shared" si="73"/>
        <v>0</v>
      </c>
      <c r="V119" s="58">
        <f t="shared" si="74"/>
        <v>1</v>
      </c>
      <c r="W119" s="59">
        <f t="shared" si="75"/>
        <v>1</v>
      </c>
    </row>
    <row r="120" spans="2:23" x14ac:dyDescent="0.15">
      <c r="B120" s="76"/>
      <c r="C120" s="176">
        <v>1</v>
      </c>
      <c r="D120" s="218" t="s">
        <v>226</v>
      </c>
      <c r="E120" s="173">
        <v>7</v>
      </c>
      <c r="F120" s="69">
        <v>300</v>
      </c>
      <c r="G120" s="163">
        <f t="shared" si="76"/>
        <v>2100</v>
      </c>
      <c r="H120" s="61"/>
      <c r="I120" s="70"/>
      <c r="J120" s="71"/>
      <c r="K120" s="71"/>
      <c r="L120" s="72">
        <v>7</v>
      </c>
      <c r="M120" s="51">
        <f t="shared" si="69"/>
        <v>7</v>
      </c>
      <c r="N120" s="73"/>
      <c r="O120" s="74"/>
      <c r="P120" s="74"/>
      <c r="Q120" s="75"/>
      <c r="R120" s="55">
        <f t="shared" si="70"/>
        <v>0</v>
      </c>
      <c r="S120" s="56">
        <f t="shared" si="71"/>
        <v>0</v>
      </c>
      <c r="T120" s="57">
        <f t="shared" si="72"/>
        <v>0</v>
      </c>
      <c r="U120" s="57">
        <f t="shared" si="73"/>
        <v>0</v>
      </c>
      <c r="V120" s="58">
        <f t="shared" si="74"/>
        <v>7</v>
      </c>
      <c r="W120" s="59">
        <f t="shared" si="75"/>
        <v>7</v>
      </c>
    </row>
    <row r="121" spans="2:23" x14ac:dyDescent="0.15">
      <c r="B121" s="76">
        <v>43057</v>
      </c>
      <c r="C121" s="176">
        <v>1</v>
      </c>
      <c r="D121" s="218" t="s">
        <v>227</v>
      </c>
      <c r="E121" s="173">
        <v>4</v>
      </c>
      <c r="F121" s="69">
        <v>300</v>
      </c>
      <c r="G121" s="163">
        <f t="shared" si="76"/>
        <v>1200</v>
      </c>
      <c r="H121" s="61"/>
      <c r="I121" s="70"/>
      <c r="J121" s="71"/>
      <c r="K121" s="71"/>
      <c r="L121" s="72">
        <v>4</v>
      </c>
      <c r="M121" s="51">
        <f t="shared" si="69"/>
        <v>4</v>
      </c>
      <c r="N121" s="73"/>
      <c r="O121" s="74"/>
      <c r="P121" s="74"/>
      <c r="Q121" s="75"/>
      <c r="R121" s="55">
        <f t="shared" si="70"/>
        <v>0</v>
      </c>
      <c r="S121" s="56">
        <f t="shared" si="71"/>
        <v>0</v>
      </c>
      <c r="T121" s="57">
        <f t="shared" si="72"/>
        <v>0</v>
      </c>
      <c r="U121" s="57">
        <f t="shared" si="73"/>
        <v>0</v>
      </c>
      <c r="V121" s="58">
        <f t="shared" si="74"/>
        <v>4</v>
      </c>
      <c r="W121" s="59">
        <f t="shared" si="75"/>
        <v>4</v>
      </c>
    </row>
    <row r="122" spans="2:23" x14ac:dyDescent="0.15">
      <c r="B122" s="76">
        <v>43058</v>
      </c>
      <c r="C122" s="176">
        <v>1</v>
      </c>
      <c r="D122" s="60" t="s">
        <v>228</v>
      </c>
      <c r="E122" s="173">
        <v>2</v>
      </c>
      <c r="F122" s="69">
        <v>300</v>
      </c>
      <c r="G122" s="163">
        <f t="shared" si="76"/>
        <v>600</v>
      </c>
      <c r="H122" s="61"/>
      <c r="I122" s="70"/>
      <c r="J122" s="71"/>
      <c r="K122" s="71"/>
      <c r="L122" s="72">
        <v>2</v>
      </c>
      <c r="M122" s="51">
        <f t="shared" ref="M122:M130" si="77">SUM(I122:L122)</f>
        <v>2</v>
      </c>
      <c r="N122" s="73"/>
      <c r="O122" s="74"/>
      <c r="P122" s="74"/>
      <c r="Q122" s="75"/>
      <c r="R122" s="55">
        <f t="shared" ref="R122:R130" si="78">SUM(N122:Q122)</f>
        <v>0</v>
      </c>
      <c r="S122" s="56">
        <f t="shared" ref="S122:V125" si="79">I122+N122</f>
        <v>0</v>
      </c>
      <c r="T122" s="57">
        <f t="shared" si="79"/>
        <v>0</v>
      </c>
      <c r="U122" s="57">
        <f t="shared" si="79"/>
        <v>0</v>
      </c>
      <c r="V122" s="58">
        <f t="shared" si="79"/>
        <v>2</v>
      </c>
      <c r="W122" s="59">
        <f t="shared" ref="W122:W130" si="80">SUM(S122:V122)</f>
        <v>2</v>
      </c>
    </row>
    <row r="123" spans="2:23" x14ac:dyDescent="0.15">
      <c r="B123" s="76">
        <v>43060</v>
      </c>
      <c r="C123" s="176">
        <v>1</v>
      </c>
      <c r="D123" s="218" t="s">
        <v>229</v>
      </c>
      <c r="E123" s="173">
        <v>8</v>
      </c>
      <c r="F123" s="69">
        <v>300</v>
      </c>
      <c r="G123" s="163">
        <f t="shared" si="76"/>
        <v>2400</v>
      </c>
      <c r="H123" s="61" t="s">
        <v>230</v>
      </c>
      <c r="I123" s="70"/>
      <c r="J123" s="71"/>
      <c r="K123" s="71"/>
      <c r="L123" s="72">
        <v>8</v>
      </c>
      <c r="M123" s="51">
        <f t="shared" si="77"/>
        <v>8</v>
      </c>
      <c r="N123" s="73"/>
      <c r="O123" s="74"/>
      <c r="P123" s="74"/>
      <c r="Q123" s="75"/>
      <c r="R123" s="55">
        <f t="shared" si="78"/>
        <v>0</v>
      </c>
      <c r="S123" s="56">
        <f t="shared" si="79"/>
        <v>0</v>
      </c>
      <c r="T123" s="57">
        <f t="shared" si="79"/>
        <v>0</v>
      </c>
      <c r="U123" s="57">
        <f t="shared" si="79"/>
        <v>0</v>
      </c>
      <c r="V123" s="58">
        <f t="shared" si="79"/>
        <v>8</v>
      </c>
      <c r="W123" s="59">
        <f t="shared" si="80"/>
        <v>8</v>
      </c>
    </row>
    <row r="124" spans="2:23" x14ac:dyDescent="0.15">
      <c r="B124" s="76">
        <v>43062</v>
      </c>
      <c r="C124" s="176">
        <v>1</v>
      </c>
      <c r="D124" s="60" t="s">
        <v>98</v>
      </c>
      <c r="E124" s="173">
        <v>10</v>
      </c>
      <c r="F124" s="69">
        <v>300</v>
      </c>
      <c r="G124" s="163">
        <f>F124*E124</f>
        <v>3000</v>
      </c>
      <c r="H124" s="61"/>
      <c r="I124" s="70"/>
      <c r="J124" s="71"/>
      <c r="K124" s="71"/>
      <c r="L124" s="72">
        <v>10</v>
      </c>
      <c r="M124" s="51">
        <f t="shared" si="77"/>
        <v>10</v>
      </c>
      <c r="N124" s="73"/>
      <c r="O124" s="74"/>
      <c r="P124" s="74"/>
      <c r="Q124" s="75"/>
      <c r="R124" s="55">
        <f t="shared" si="78"/>
        <v>0</v>
      </c>
      <c r="S124" s="56">
        <f t="shared" si="79"/>
        <v>0</v>
      </c>
      <c r="T124" s="57">
        <f t="shared" si="79"/>
        <v>0</v>
      </c>
      <c r="U124" s="57">
        <f t="shared" si="79"/>
        <v>0</v>
      </c>
      <c r="V124" s="58">
        <f t="shared" si="79"/>
        <v>10</v>
      </c>
      <c r="W124" s="59">
        <f t="shared" si="80"/>
        <v>10</v>
      </c>
    </row>
    <row r="125" spans="2:23" x14ac:dyDescent="0.15">
      <c r="B125" s="76">
        <v>43063</v>
      </c>
      <c r="C125" s="176">
        <v>1</v>
      </c>
      <c r="D125" s="218" t="s">
        <v>231</v>
      </c>
      <c r="E125" s="173">
        <v>10</v>
      </c>
      <c r="F125" s="69">
        <v>300</v>
      </c>
      <c r="G125" s="163">
        <f>F125*E125</f>
        <v>3000</v>
      </c>
      <c r="H125" s="61"/>
      <c r="I125" s="70"/>
      <c r="J125" s="71"/>
      <c r="K125" s="71"/>
      <c r="L125" s="72">
        <v>10</v>
      </c>
      <c r="M125" s="51">
        <f t="shared" si="77"/>
        <v>10</v>
      </c>
      <c r="N125" s="73"/>
      <c r="O125" s="74"/>
      <c r="P125" s="74"/>
      <c r="Q125" s="75"/>
      <c r="R125" s="55">
        <f t="shared" si="78"/>
        <v>0</v>
      </c>
      <c r="S125" s="56">
        <f t="shared" si="79"/>
        <v>0</v>
      </c>
      <c r="T125" s="57">
        <f t="shared" si="79"/>
        <v>0</v>
      </c>
      <c r="U125" s="57">
        <f t="shared" si="79"/>
        <v>0</v>
      </c>
      <c r="V125" s="58">
        <f t="shared" si="79"/>
        <v>10</v>
      </c>
      <c r="W125" s="59">
        <f t="shared" si="80"/>
        <v>10</v>
      </c>
    </row>
    <row r="126" spans="2:23" x14ac:dyDescent="0.15">
      <c r="B126" s="76">
        <v>43064</v>
      </c>
      <c r="C126" s="176">
        <v>1</v>
      </c>
      <c r="D126" s="60" t="s">
        <v>232</v>
      </c>
      <c r="E126" s="173">
        <v>5</v>
      </c>
      <c r="F126" s="69">
        <v>300</v>
      </c>
      <c r="G126" s="163">
        <f>F126*E126</f>
        <v>1500</v>
      </c>
      <c r="H126" s="61"/>
      <c r="I126" s="70"/>
      <c r="J126" s="71"/>
      <c r="K126" s="71"/>
      <c r="L126" s="72">
        <v>5</v>
      </c>
      <c r="M126" s="51">
        <f t="shared" si="77"/>
        <v>5</v>
      </c>
      <c r="N126" s="73"/>
      <c r="O126" s="74"/>
      <c r="P126" s="74"/>
      <c r="Q126" s="75"/>
      <c r="R126" s="55">
        <f t="shared" si="78"/>
        <v>0</v>
      </c>
      <c r="S126" s="56">
        <f t="shared" si="71"/>
        <v>0</v>
      </c>
      <c r="T126" s="57">
        <f t="shared" si="72"/>
        <v>0</v>
      </c>
      <c r="U126" s="57">
        <f t="shared" si="73"/>
        <v>0</v>
      </c>
      <c r="V126" s="58">
        <f t="shared" si="74"/>
        <v>5</v>
      </c>
      <c r="W126" s="59">
        <f t="shared" si="80"/>
        <v>5</v>
      </c>
    </row>
    <row r="127" spans="2:23" x14ac:dyDescent="0.15">
      <c r="B127" s="76">
        <v>43065</v>
      </c>
      <c r="C127" s="176">
        <v>1</v>
      </c>
      <c r="D127" s="218" t="s">
        <v>233</v>
      </c>
      <c r="E127" s="173"/>
      <c r="F127" s="69"/>
      <c r="G127" s="163">
        <f>F127*E127</f>
        <v>0</v>
      </c>
      <c r="H127" s="61"/>
      <c r="I127" s="70"/>
      <c r="J127" s="71"/>
      <c r="K127" s="71"/>
      <c r="L127" s="72"/>
      <c r="M127" s="51">
        <f t="shared" si="77"/>
        <v>0</v>
      </c>
      <c r="N127" s="73"/>
      <c r="O127" s="74"/>
      <c r="P127" s="74"/>
      <c r="Q127" s="75">
        <v>3</v>
      </c>
      <c r="R127" s="55">
        <f t="shared" si="78"/>
        <v>3</v>
      </c>
      <c r="S127" s="56">
        <f t="shared" si="71"/>
        <v>0</v>
      </c>
      <c r="T127" s="57">
        <f t="shared" si="72"/>
        <v>0</v>
      </c>
      <c r="U127" s="57">
        <f t="shared" si="73"/>
        <v>0</v>
      </c>
      <c r="V127" s="58">
        <f t="shared" si="74"/>
        <v>3</v>
      </c>
      <c r="W127" s="59">
        <f t="shared" si="80"/>
        <v>3</v>
      </c>
    </row>
    <row r="128" spans="2:23" x14ac:dyDescent="0.15">
      <c r="B128" s="76">
        <v>43068</v>
      </c>
      <c r="C128" s="176">
        <v>1</v>
      </c>
      <c r="D128" s="60" t="s">
        <v>234</v>
      </c>
      <c r="E128" s="173">
        <v>2</v>
      </c>
      <c r="F128" s="69">
        <v>300</v>
      </c>
      <c r="G128" s="163">
        <f t="shared" si="76"/>
        <v>600</v>
      </c>
      <c r="H128" s="61"/>
      <c r="I128" s="70"/>
      <c r="J128" s="71"/>
      <c r="K128" s="71"/>
      <c r="L128" s="72">
        <v>2</v>
      </c>
      <c r="M128" s="51">
        <f t="shared" si="77"/>
        <v>2</v>
      </c>
      <c r="N128" s="73"/>
      <c r="O128" s="74"/>
      <c r="P128" s="74"/>
      <c r="Q128" s="75"/>
      <c r="R128" s="55">
        <f t="shared" si="78"/>
        <v>0</v>
      </c>
      <c r="S128" s="56">
        <f t="shared" ref="S128:V130" si="81">I128+N128</f>
        <v>0</v>
      </c>
      <c r="T128" s="57">
        <f t="shared" si="81"/>
        <v>0</v>
      </c>
      <c r="U128" s="57">
        <f t="shared" si="81"/>
        <v>0</v>
      </c>
      <c r="V128" s="58">
        <f t="shared" si="81"/>
        <v>2</v>
      </c>
      <c r="W128" s="59">
        <f t="shared" si="80"/>
        <v>2</v>
      </c>
    </row>
    <row r="129" spans="2:23" x14ac:dyDescent="0.15">
      <c r="B129" s="76">
        <v>43069</v>
      </c>
      <c r="C129" s="176">
        <v>1</v>
      </c>
      <c r="D129" s="211" t="s">
        <v>103</v>
      </c>
      <c r="E129" s="173">
        <v>1</v>
      </c>
      <c r="F129" s="69">
        <v>300</v>
      </c>
      <c r="G129" s="163">
        <f t="shared" si="76"/>
        <v>300</v>
      </c>
      <c r="H129" s="61"/>
      <c r="I129" s="70"/>
      <c r="J129" s="71"/>
      <c r="K129" s="71"/>
      <c r="L129" s="72">
        <v>1</v>
      </c>
      <c r="M129" s="51">
        <f t="shared" si="77"/>
        <v>1</v>
      </c>
      <c r="N129" s="73"/>
      <c r="O129" s="74"/>
      <c r="P129" s="74"/>
      <c r="Q129" s="75"/>
      <c r="R129" s="55">
        <f t="shared" si="78"/>
        <v>0</v>
      </c>
      <c r="S129" s="56">
        <f>I129+N129</f>
        <v>0</v>
      </c>
      <c r="T129" s="57">
        <f>J129+O129</f>
        <v>0</v>
      </c>
      <c r="U129" s="57">
        <f>K129+P129</f>
        <v>0</v>
      </c>
      <c r="V129" s="58">
        <f>L129+Q129</f>
        <v>1</v>
      </c>
      <c r="W129" s="59">
        <f>SUM(S129:V129)</f>
        <v>1</v>
      </c>
    </row>
    <row r="130" spans="2:23" ht="12.75" thickBot="1" x14ac:dyDescent="0.2">
      <c r="B130" s="76"/>
      <c r="C130" s="176">
        <v>1</v>
      </c>
      <c r="D130" s="218" t="s">
        <v>235</v>
      </c>
      <c r="E130" s="173">
        <v>8</v>
      </c>
      <c r="F130" s="69">
        <v>300</v>
      </c>
      <c r="G130" s="163">
        <f t="shared" si="76"/>
        <v>2400</v>
      </c>
      <c r="H130" s="61"/>
      <c r="I130" s="70"/>
      <c r="J130" s="71"/>
      <c r="K130" s="71"/>
      <c r="L130" s="72">
        <v>8</v>
      </c>
      <c r="M130" s="51">
        <f t="shared" si="77"/>
        <v>8</v>
      </c>
      <c r="N130" s="73"/>
      <c r="O130" s="74"/>
      <c r="P130" s="74"/>
      <c r="Q130" s="75"/>
      <c r="R130" s="55">
        <f t="shared" si="78"/>
        <v>0</v>
      </c>
      <c r="S130" s="56">
        <f t="shared" si="81"/>
        <v>0</v>
      </c>
      <c r="T130" s="57">
        <f t="shared" si="81"/>
        <v>0</v>
      </c>
      <c r="U130" s="57">
        <f t="shared" si="81"/>
        <v>0</v>
      </c>
      <c r="V130" s="58">
        <f t="shared" si="81"/>
        <v>8</v>
      </c>
      <c r="W130" s="59">
        <f t="shared" si="80"/>
        <v>8</v>
      </c>
    </row>
    <row r="131" spans="2:23" ht="26.25" customHeight="1" thickBot="1" x14ac:dyDescent="0.2">
      <c r="B131" s="77">
        <f>COUNTA(B108:B130)</f>
        <v>17</v>
      </c>
      <c r="C131" s="77">
        <f>COUNTA(C107:C130)</f>
        <v>24</v>
      </c>
      <c r="D131" s="111" t="s">
        <v>24</v>
      </c>
      <c r="E131" s="79">
        <f>SUM(E108:E130)</f>
        <v>92</v>
      </c>
      <c r="F131" s="80">
        <f>COUNT(F108:F130)</f>
        <v>22</v>
      </c>
      <c r="G131" s="81">
        <f>SUM(G107:G130)</f>
        <v>29700</v>
      </c>
      <c r="H131" s="79">
        <f t="shared" ref="H131:W131" si="82">SUM(H108:H130)</f>
        <v>0</v>
      </c>
      <c r="I131" s="82">
        <f t="shared" si="82"/>
        <v>0</v>
      </c>
      <c r="J131" s="83">
        <f t="shared" si="82"/>
        <v>0</v>
      </c>
      <c r="K131" s="83">
        <f t="shared" si="82"/>
        <v>0</v>
      </c>
      <c r="L131" s="81">
        <f t="shared" si="82"/>
        <v>92</v>
      </c>
      <c r="M131" s="79">
        <f t="shared" si="82"/>
        <v>92</v>
      </c>
      <c r="N131" s="84">
        <f t="shared" si="82"/>
        <v>0</v>
      </c>
      <c r="O131" s="85">
        <f t="shared" si="82"/>
        <v>0</v>
      </c>
      <c r="P131" s="85">
        <f t="shared" si="82"/>
        <v>4</v>
      </c>
      <c r="Q131" s="86">
        <f t="shared" si="82"/>
        <v>3</v>
      </c>
      <c r="R131" s="125">
        <f t="shared" si="82"/>
        <v>7</v>
      </c>
      <c r="S131" s="88">
        <f t="shared" si="82"/>
        <v>0</v>
      </c>
      <c r="T131" s="89">
        <f t="shared" si="82"/>
        <v>0</v>
      </c>
      <c r="U131" s="89">
        <f t="shared" si="82"/>
        <v>4</v>
      </c>
      <c r="V131" s="90">
        <f t="shared" si="82"/>
        <v>95</v>
      </c>
      <c r="W131" s="91">
        <f t="shared" si="82"/>
        <v>99</v>
      </c>
    </row>
    <row r="132" spans="2:23" ht="33" customHeight="1" thickBot="1" x14ac:dyDescent="0.2">
      <c r="B132" s="115" t="s">
        <v>32</v>
      </c>
      <c r="C132" s="3"/>
      <c r="D132" s="3"/>
      <c r="G132" s="96"/>
      <c r="H132" s="96"/>
      <c r="N132" s="128"/>
      <c r="O132" s="128"/>
      <c r="P132" s="128"/>
      <c r="Q132" s="128"/>
      <c r="R132" s="128"/>
      <c r="S132" s="127"/>
      <c r="T132" s="92"/>
      <c r="V132" s="3"/>
      <c r="W132" s="3"/>
    </row>
    <row r="133" spans="2:23" ht="13.5" customHeight="1" x14ac:dyDescent="0.15">
      <c r="B133" s="288" t="s">
        <v>18</v>
      </c>
      <c r="C133" s="291" t="s">
        <v>19</v>
      </c>
      <c r="D133" s="292" t="s">
        <v>20</v>
      </c>
      <c r="E133" s="283" t="s">
        <v>21</v>
      </c>
      <c r="F133" s="251"/>
      <c r="G133" s="251"/>
      <c r="H133" s="251"/>
      <c r="I133" s="251"/>
      <c r="J133" s="251"/>
      <c r="K133" s="251"/>
      <c r="L133" s="251"/>
      <c r="M133" s="251"/>
      <c r="N133" s="277" t="s">
        <v>4</v>
      </c>
      <c r="O133" s="278"/>
      <c r="P133" s="278"/>
      <c r="Q133" s="278"/>
      <c r="R133" s="279"/>
      <c r="S133" s="229" t="s">
        <v>5</v>
      </c>
      <c r="T133" s="230"/>
      <c r="U133" s="230"/>
      <c r="V133" s="230"/>
      <c r="W133" s="231"/>
    </row>
    <row r="134" spans="2:23" ht="13.5" customHeight="1" x14ac:dyDescent="0.15">
      <c r="B134" s="289"/>
      <c r="C134" s="263"/>
      <c r="D134" s="266"/>
      <c r="E134" s="287" t="s">
        <v>6</v>
      </c>
      <c r="F134" s="257"/>
      <c r="G134" s="257"/>
      <c r="H134" s="258"/>
      <c r="I134" s="284" t="s">
        <v>7</v>
      </c>
      <c r="J134" s="285"/>
      <c r="K134" s="285"/>
      <c r="L134" s="285"/>
      <c r="M134" s="286"/>
      <c r="N134" s="239" t="s">
        <v>7</v>
      </c>
      <c r="O134" s="239"/>
      <c r="P134" s="239"/>
      <c r="Q134" s="239"/>
      <c r="R134" s="240"/>
      <c r="S134" s="232"/>
      <c r="T134" s="233"/>
      <c r="U134" s="233"/>
      <c r="V134" s="233"/>
      <c r="W134" s="234"/>
    </row>
    <row r="135" spans="2:23" ht="12.75" thickBot="1" x14ac:dyDescent="0.2">
      <c r="B135" s="290"/>
      <c r="C135" s="264"/>
      <c r="D135" s="267"/>
      <c r="E135" s="40" t="s">
        <v>8</v>
      </c>
      <c r="F135" s="41" t="s">
        <v>22</v>
      </c>
      <c r="G135" s="42" t="s">
        <v>9</v>
      </c>
      <c r="H135" s="40" t="s">
        <v>23</v>
      </c>
      <c r="I135" s="5" t="s">
        <v>11</v>
      </c>
      <c r="J135" s="6" t="s">
        <v>12</v>
      </c>
      <c r="K135" s="6" t="s">
        <v>13</v>
      </c>
      <c r="L135" s="7" t="s">
        <v>14</v>
      </c>
      <c r="M135" s="8" t="s">
        <v>15</v>
      </c>
      <c r="N135" s="9" t="s">
        <v>11</v>
      </c>
      <c r="O135" s="10" t="s">
        <v>12</v>
      </c>
      <c r="P135" s="10" t="s">
        <v>13</v>
      </c>
      <c r="Q135" s="11" t="s">
        <v>14</v>
      </c>
      <c r="R135" s="12" t="s">
        <v>15</v>
      </c>
      <c r="S135" s="13" t="s">
        <v>11</v>
      </c>
      <c r="T135" s="14" t="s">
        <v>12</v>
      </c>
      <c r="U135" s="14" t="s">
        <v>13</v>
      </c>
      <c r="V135" s="15" t="s">
        <v>14</v>
      </c>
      <c r="W135" s="16" t="s">
        <v>15</v>
      </c>
    </row>
    <row r="136" spans="2:23" x14ac:dyDescent="0.15">
      <c r="B136" s="214">
        <v>43070</v>
      </c>
      <c r="C136" s="176">
        <v>1</v>
      </c>
      <c r="D136" s="60" t="s">
        <v>236</v>
      </c>
      <c r="E136" s="173">
        <v>4</v>
      </c>
      <c r="F136" s="69">
        <v>300</v>
      </c>
      <c r="G136" s="163">
        <f>F136*E136</f>
        <v>1200</v>
      </c>
      <c r="H136" s="61"/>
      <c r="I136" s="70"/>
      <c r="J136" s="71"/>
      <c r="K136" s="71"/>
      <c r="L136" s="72">
        <v>4</v>
      </c>
      <c r="M136" s="51">
        <f>SUM(I136:L136)</f>
        <v>4</v>
      </c>
      <c r="N136" s="73"/>
      <c r="O136" s="74"/>
      <c r="P136" s="74"/>
      <c r="Q136" s="75"/>
      <c r="R136" s="55">
        <f t="shared" ref="R136:R161" si="83">SUM(N136:Q136)</f>
        <v>0</v>
      </c>
      <c r="S136" s="56">
        <f t="shared" ref="S136:S161" si="84">I136+N136</f>
        <v>0</v>
      </c>
      <c r="T136" s="57">
        <f t="shared" ref="T136:T161" si="85">J136+O136</f>
        <v>0</v>
      </c>
      <c r="U136" s="57">
        <f t="shared" ref="U136:U161" si="86">K136+P136</f>
        <v>0</v>
      </c>
      <c r="V136" s="58">
        <f t="shared" ref="V136:V161" si="87">L136+Q136</f>
        <v>4</v>
      </c>
      <c r="W136" s="59">
        <f t="shared" ref="W136:W161" si="88">SUM(S136:V136)</f>
        <v>4</v>
      </c>
    </row>
    <row r="137" spans="2:23" x14ac:dyDescent="0.15">
      <c r="B137" s="214">
        <v>43071</v>
      </c>
      <c r="C137" s="176">
        <v>1</v>
      </c>
      <c r="D137" s="60" t="s">
        <v>237</v>
      </c>
      <c r="E137" s="173">
        <v>4</v>
      </c>
      <c r="F137" s="69">
        <v>300</v>
      </c>
      <c r="G137" s="163">
        <f>F137*E137</f>
        <v>1200</v>
      </c>
      <c r="H137" s="61"/>
      <c r="I137" s="70"/>
      <c r="J137" s="71"/>
      <c r="K137" s="71"/>
      <c r="L137" s="72">
        <v>4</v>
      </c>
      <c r="M137" s="51">
        <f>SUM(I137:L137)</f>
        <v>4</v>
      </c>
      <c r="N137" s="73"/>
      <c r="O137" s="74"/>
      <c r="P137" s="74"/>
      <c r="Q137" s="75"/>
      <c r="R137" s="55">
        <f t="shared" si="83"/>
        <v>0</v>
      </c>
      <c r="S137" s="56">
        <f t="shared" si="84"/>
        <v>0</v>
      </c>
      <c r="T137" s="57">
        <f t="shared" si="85"/>
        <v>0</v>
      </c>
      <c r="U137" s="57">
        <f t="shared" si="86"/>
        <v>0</v>
      </c>
      <c r="V137" s="58">
        <f t="shared" si="87"/>
        <v>4</v>
      </c>
      <c r="W137" s="59">
        <f t="shared" si="88"/>
        <v>4</v>
      </c>
    </row>
    <row r="138" spans="2:23" x14ac:dyDescent="0.15">
      <c r="B138" s="214">
        <v>43072</v>
      </c>
      <c r="C138" s="176">
        <v>1</v>
      </c>
      <c r="D138" s="218" t="s">
        <v>238</v>
      </c>
      <c r="E138" s="173">
        <v>1</v>
      </c>
      <c r="F138" s="69">
        <v>300</v>
      </c>
      <c r="G138" s="163">
        <f>F138*E138</f>
        <v>300</v>
      </c>
      <c r="H138" s="61"/>
      <c r="I138" s="70"/>
      <c r="J138" s="71"/>
      <c r="K138" s="71"/>
      <c r="L138" s="72">
        <v>1</v>
      </c>
      <c r="M138" s="51">
        <f>SUM(I138:L138)</f>
        <v>1</v>
      </c>
      <c r="N138" s="73"/>
      <c r="O138" s="74"/>
      <c r="P138" s="74"/>
      <c r="Q138" s="75"/>
      <c r="R138" s="55">
        <f t="shared" si="83"/>
        <v>0</v>
      </c>
      <c r="S138" s="56">
        <f t="shared" si="84"/>
        <v>0</v>
      </c>
      <c r="T138" s="57">
        <f t="shared" si="85"/>
        <v>0</v>
      </c>
      <c r="U138" s="57">
        <f t="shared" si="86"/>
        <v>0</v>
      </c>
      <c r="V138" s="58">
        <f t="shared" si="87"/>
        <v>1</v>
      </c>
      <c r="W138" s="59">
        <f t="shared" si="88"/>
        <v>1</v>
      </c>
    </row>
    <row r="139" spans="2:23" x14ac:dyDescent="0.15">
      <c r="B139" s="76">
        <v>43074</v>
      </c>
      <c r="C139" s="176">
        <v>1</v>
      </c>
      <c r="D139" s="218" t="s">
        <v>239</v>
      </c>
      <c r="E139" s="173">
        <v>7</v>
      </c>
      <c r="F139" s="69">
        <v>300</v>
      </c>
      <c r="G139" s="163">
        <f>F139*E139</f>
        <v>2100</v>
      </c>
      <c r="H139" s="61"/>
      <c r="I139" s="70"/>
      <c r="J139" s="71"/>
      <c r="K139" s="71"/>
      <c r="L139" s="72">
        <v>7</v>
      </c>
      <c r="M139" s="51">
        <f>SUM(I139:L139)</f>
        <v>7</v>
      </c>
      <c r="N139" s="73"/>
      <c r="O139" s="74"/>
      <c r="P139" s="74"/>
      <c r="Q139" s="75"/>
      <c r="R139" s="55">
        <f t="shared" si="83"/>
        <v>0</v>
      </c>
      <c r="S139" s="56">
        <f t="shared" si="84"/>
        <v>0</v>
      </c>
      <c r="T139" s="57">
        <f t="shared" si="85"/>
        <v>0</v>
      </c>
      <c r="U139" s="57">
        <f t="shared" si="86"/>
        <v>0</v>
      </c>
      <c r="V139" s="58">
        <f t="shared" si="87"/>
        <v>7</v>
      </c>
      <c r="W139" s="59">
        <f t="shared" si="88"/>
        <v>7</v>
      </c>
    </row>
    <row r="140" spans="2:23" x14ac:dyDescent="0.15">
      <c r="B140" s="76">
        <v>43075</v>
      </c>
      <c r="C140" s="176">
        <v>1</v>
      </c>
      <c r="D140" s="218" t="s">
        <v>239</v>
      </c>
      <c r="E140" s="173">
        <v>4</v>
      </c>
      <c r="F140" s="69">
        <v>300</v>
      </c>
      <c r="G140" s="163">
        <f>F140*E140</f>
        <v>1200</v>
      </c>
      <c r="H140" s="61"/>
      <c r="I140" s="70"/>
      <c r="J140" s="71"/>
      <c r="K140" s="71"/>
      <c r="L140" s="72">
        <v>4</v>
      </c>
      <c r="M140" s="51">
        <f>SUM(I140:L140)</f>
        <v>4</v>
      </c>
      <c r="N140" s="73"/>
      <c r="O140" s="74"/>
      <c r="P140" s="74"/>
      <c r="Q140" s="75"/>
      <c r="R140" s="55">
        <f t="shared" si="83"/>
        <v>0</v>
      </c>
      <c r="S140" s="56">
        <f t="shared" si="84"/>
        <v>0</v>
      </c>
      <c r="T140" s="57">
        <f t="shared" si="85"/>
        <v>0</v>
      </c>
      <c r="U140" s="57">
        <f t="shared" si="86"/>
        <v>0</v>
      </c>
      <c r="V140" s="58">
        <f t="shared" si="87"/>
        <v>4</v>
      </c>
      <c r="W140" s="59">
        <f t="shared" si="88"/>
        <v>4</v>
      </c>
    </row>
    <row r="141" spans="2:23" x14ac:dyDescent="0.15">
      <c r="B141" s="76">
        <v>43076</v>
      </c>
      <c r="C141" s="176">
        <v>1</v>
      </c>
      <c r="D141" s="215" t="s">
        <v>241</v>
      </c>
      <c r="E141" s="173">
        <v>4</v>
      </c>
      <c r="F141" s="69">
        <v>300</v>
      </c>
      <c r="G141" s="163">
        <f t="shared" ref="G141:G151" si="89">F141*E141</f>
        <v>1200</v>
      </c>
      <c r="H141" s="61"/>
      <c r="I141" s="70"/>
      <c r="J141" s="71"/>
      <c r="K141" s="71"/>
      <c r="L141" s="72">
        <v>4</v>
      </c>
      <c r="M141" s="51">
        <f t="shared" ref="M141:M161" si="90">SUM(I141:L141)</f>
        <v>4</v>
      </c>
      <c r="N141" s="73"/>
      <c r="O141" s="74"/>
      <c r="P141" s="74"/>
      <c r="Q141" s="75"/>
      <c r="R141" s="55">
        <f t="shared" si="83"/>
        <v>0</v>
      </c>
      <c r="S141" s="56">
        <f t="shared" si="84"/>
        <v>0</v>
      </c>
      <c r="T141" s="57">
        <f t="shared" si="85"/>
        <v>0</v>
      </c>
      <c r="U141" s="57">
        <f t="shared" si="86"/>
        <v>0</v>
      </c>
      <c r="V141" s="58">
        <f t="shared" si="87"/>
        <v>4</v>
      </c>
      <c r="W141" s="59">
        <f t="shared" si="88"/>
        <v>4</v>
      </c>
    </row>
    <row r="142" spans="2:23" x14ac:dyDescent="0.15">
      <c r="B142" s="76">
        <v>43078</v>
      </c>
      <c r="C142" s="176">
        <v>1</v>
      </c>
      <c r="D142" s="218" t="s">
        <v>242</v>
      </c>
      <c r="E142" s="173">
        <v>3</v>
      </c>
      <c r="F142" s="69">
        <v>300</v>
      </c>
      <c r="G142" s="163">
        <f t="shared" si="89"/>
        <v>900</v>
      </c>
      <c r="H142" s="61"/>
      <c r="I142" s="70"/>
      <c r="J142" s="71"/>
      <c r="K142" s="71"/>
      <c r="L142" s="72">
        <v>3</v>
      </c>
      <c r="M142" s="51">
        <f t="shared" si="90"/>
        <v>3</v>
      </c>
      <c r="N142" s="73"/>
      <c r="O142" s="74"/>
      <c r="P142" s="74"/>
      <c r="Q142" s="75"/>
      <c r="R142" s="55">
        <f t="shared" si="83"/>
        <v>0</v>
      </c>
      <c r="S142" s="56">
        <f t="shared" si="84"/>
        <v>0</v>
      </c>
      <c r="T142" s="57">
        <f t="shared" si="85"/>
        <v>0</v>
      </c>
      <c r="U142" s="57">
        <f t="shared" si="86"/>
        <v>0</v>
      </c>
      <c r="V142" s="58">
        <f t="shared" si="87"/>
        <v>3</v>
      </c>
      <c r="W142" s="59">
        <f t="shared" si="88"/>
        <v>3</v>
      </c>
    </row>
    <row r="143" spans="2:23" x14ac:dyDescent="0.15">
      <c r="B143" s="76"/>
      <c r="C143" s="176">
        <v>1</v>
      </c>
      <c r="D143" s="218"/>
      <c r="E143" s="173">
        <v>7</v>
      </c>
      <c r="F143" s="69">
        <v>300</v>
      </c>
      <c r="G143" s="163">
        <f t="shared" si="89"/>
        <v>2100</v>
      </c>
      <c r="H143" s="61"/>
      <c r="I143" s="70"/>
      <c r="J143" s="71"/>
      <c r="K143" s="71"/>
      <c r="L143" s="72">
        <v>7</v>
      </c>
      <c r="M143" s="51">
        <f t="shared" si="90"/>
        <v>7</v>
      </c>
      <c r="N143" s="73"/>
      <c r="O143" s="74"/>
      <c r="P143" s="74"/>
      <c r="Q143" s="75"/>
      <c r="R143" s="55">
        <f t="shared" si="83"/>
        <v>0</v>
      </c>
      <c r="S143" s="56">
        <f t="shared" si="84"/>
        <v>0</v>
      </c>
      <c r="T143" s="57">
        <f t="shared" si="85"/>
        <v>0</v>
      </c>
      <c r="U143" s="57">
        <f t="shared" si="86"/>
        <v>0</v>
      </c>
      <c r="V143" s="58">
        <f t="shared" si="87"/>
        <v>7</v>
      </c>
      <c r="W143" s="59">
        <f t="shared" si="88"/>
        <v>7</v>
      </c>
    </row>
    <row r="144" spans="2:23" x14ac:dyDescent="0.15">
      <c r="B144" s="76"/>
      <c r="C144" s="176">
        <v>1</v>
      </c>
      <c r="D144" s="218" t="s">
        <v>243</v>
      </c>
      <c r="E144" s="173">
        <v>1</v>
      </c>
      <c r="F144" s="69">
        <v>300</v>
      </c>
      <c r="G144" s="163">
        <f t="shared" si="89"/>
        <v>300</v>
      </c>
      <c r="H144" s="61"/>
      <c r="I144" s="70"/>
      <c r="J144" s="71"/>
      <c r="K144" s="71"/>
      <c r="L144" s="72">
        <v>1</v>
      </c>
      <c r="M144" s="51">
        <f t="shared" si="90"/>
        <v>1</v>
      </c>
      <c r="N144" s="73"/>
      <c r="O144" s="74"/>
      <c r="P144" s="74"/>
      <c r="Q144" s="75"/>
      <c r="R144" s="55">
        <f t="shared" si="83"/>
        <v>0</v>
      </c>
      <c r="S144" s="56">
        <f t="shared" si="84"/>
        <v>0</v>
      </c>
      <c r="T144" s="57">
        <f t="shared" si="85"/>
        <v>0</v>
      </c>
      <c r="U144" s="57">
        <f t="shared" si="86"/>
        <v>0</v>
      </c>
      <c r="V144" s="58">
        <f t="shared" si="87"/>
        <v>1</v>
      </c>
      <c r="W144" s="59">
        <f t="shared" si="88"/>
        <v>1</v>
      </c>
    </row>
    <row r="145" spans="2:23" x14ac:dyDescent="0.15">
      <c r="B145" s="76">
        <v>43079</v>
      </c>
      <c r="C145" s="176">
        <v>1</v>
      </c>
      <c r="D145" s="218" t="s">
        <v>244</v>
      </c>
      <c r="E145" s="173">
        <v>5</v>
      </c>
      <c r="F145" s="69">
        <v>300</v>
      </c>
      <c r="G145" s="163">
        <f t="shared" si="89"/>
        <v>1500</v>
      </c>
      <c r="H145" s="61"/>
      <c r="I145" s="70"/>
      <c r="J145" s="71"/>
      <c r="K145" s="71"/>
      <c r="L145" s="72">
        <v>5</v>
      </c>
      <c r="M145" s="51">
        <f t="shared" si="90"/>
        <v>5</v>
      </c>
      <c r="N145" s="73"/>
      <c r="O145" s="74"/>
      <c r="P145" s="74"/>
      <c r="Q145" s="75"/>
      <c r="R145" s="55">
        <f t="shared" si="83"/>
        <v>0</v>
      </c>
      <c r="S145" s="56">
        <f t="shared" si="84"/>
        <v>0</v>
      </c>
      <c r="T145" s="57">
        <f t="shared" si="85"/>
        <v>0</v>
      </c>
      <c r="U145" s="57">
        <f t="shared" si="86"/>
        <v>0</v>
      </c>
      <c r="V145" s="58">
        <f t="shared" si="87"/>
        <v>5</v>
      </c>
      <c r="W145" s="59">
        <f t="shared" si="88"/>
        <v>5</v>
      </c>
    </row>
    <row r="146" spans="2:23" x14ac:dyDescent="0.15">
      <c r="B146" s="76">
        <v>43081</v>
      </c>
      <c r="C146" s="176">
        <v>1</v>
      </c>
      <c r="D146" s="218" t="s">
        <v>245</v>
      </c>
      <c r="E146" s="173">
        <v>9</v>
      </c>
      <c r="F146" s="69">
        <v>300</v>
      </c>
      <c r="G146" s="163">
        <f t="shared" si="89"/>
        <v>2700</v>
      </c>
      <c r="H146" s="61"/>
      <c r="I146" s="70"/>
      <c r="J146" s="71"/>
      <c r="K146" s="71"/>
      <c r="L146" s="72">
        <v>9</v>
      </c>
      <c r="M146" s="51">
        <f t="shared" si="90"/>
        <v>9</v>
      </c>
      <c r="N146" s="73"/>
      <c r="O146" s="74"/>
      <c r="P146" s="74"/>
      <c r="Q146" s="75"/>
      <c r="R146" s="55">
        <f t="shared" si="83"/>
        <v>0</v>
      </c>
      <c r="S146" s="56">
        <f t="shared" si="84"/>
        <v>0</v>
      </c>
      <c r="T146" s="57">
        <f t="shared" si="85"/>
        <v>0</v>
      </c>
      <c r="U146" s="57">
        <f t="shared" si="86"/>
        <v>0</v>
      </c>
      <c r="V146" s="58">
        <f t="shared" si="87"/>
        <v>9</v>
      </c>
      <c r="W146" s="59">
        <f t="shared" si="88"/>
        <v>9</v>
      </c>
    </row>
    <row r="147" spans="2:23" x14ac:dyDescent="0.15">
      <c r="B147" s="76">
        <v>43082</v>
      </c>
      <c r="C147" s="176">
        <v>1</v>
      </c>
      <c r="D147" s="218" t="s">
        <v>246</v>
      </c>
      <c r="E147" s="173">
        <v>12</v>
      </c>
      <c r="F147" s="69">
        <v>300</v>
      </c>
      <c r="G147" s="163">
        <f t="shared" si="89"/>
        <v>3600</v>
      </c>
      <c r="H147" s="61"/>
      <c r="I147" s="70"/>
      <c r="J147" s="71"/>
      <c r="K147" s="71"/>
      <c r="L147" s="72">
        <v>12</v>
      </c>
      <c r="M147" s="51">
        <f t="shared" si="90"/>
        <v>12</v>
      </c>
      <c r="N147" s="73"/>
      <c r="O147" s="74"/>
      <c r="P147" s="74"/>
      <c r="Q147" s="75"/>
      <c r="R147" s="55">
        <f t="shared" si="83"/>
        <v>0</v>
      </c>
      <c r="S147" s="56">
        <f t="shared" si="84"/>
        <v>0</v>
      </c>
      <c r="T147" s="57">
        <f t="shared" si="85"/>
        <v>0</v>
      </c>
      <c r="U147" s="57">
        <f t="shared" si="86"/>
        <v>0</v>
      </c>
      <c r="V147" s="58">
        <f t="shared" si="87"/>
        <v>12</v>
      </c>
      <c r="W147" s="59">
        <f t="shared" si="88"/>
        <v>12</v>
      </c>
    </row>
    <row r="148" spans="2:23" x14ac:dyDescent="0.15">
      <c r="B148" s="76">
        <v>43083</v>
      </c>
      <c r="C148" s="176">
        <v>1</v>
      </c>
      <c r="D148" s="218" t="s">
        <v>247</v>
      </c>
      <c r="E148" s="173">
        <v>11</v>
      </c>
      <c r="F148" s="69">
        <v>300</v>
      </c>
      <c r="G148" s="163">
        <f t="shared" si="89"/>
        <v>3300</v>
      </c>
      <c r="H148" s="61"/>
      <c r="I148" s="70"/>
      <c r="J148" s="71"/>
      <c r="K148" s="71"/>
      <c r="L148" s="72">
        <v>11</v>
      </c>
      <c r="M148" s="51">
        <f t="shared" si="90"/>
        <v>11</v>
      </c>
      <c r="N148" s="73"/>
      <c r="O148" s="74"/>
      <c r="P148" s="74"/>
      <c r="Q148" s="75"/>
      <c r="R148" s="55">
        <f t="shared" si="83"/>
        <v>0</v>
      </c>
      <c r="S148" s="56">
        <f t="shared" si="84"/>
        <v>0</v>
      </c>
      <c r="T148" s="57">
        <f t="shared" si="85"/>
        <v>0</v>
      </c>
      <c r="U148" s="57">
        <f t="shared" si="86"/>
        <v>0</v>
      </c>
      <c r="V148" s="58">
        <f t="shared" si="87"/>
        <v>11</v>
      </c>
      <c r="W148" s="59">
        <f t="shared" si="88"/>
        <v>11</v>
      </c>
    </row>
    <row r="149" spans="2:23" x14ac:dyDescent="0.15">
      <c r="B149" s="76">
        <v>43084</v>
      </c>
      <c r="C149" s="176">
        <v>1</v>
      </c>
      <c r="D149" s="218" t="s">
        <v>248</v>
      </c>
      <c r="E149" s="173">
        <v>9</v>
      </c>
      <c r="F149" s="69">
        <v>300</v>
      </c>
      <c r="G149" s="163">
        <f t="shared" si="89"/>
        <v>2700</v>
      </c>
      <c r="H149" s="61"/>
      <c r="I149" s="70"/>
      <c r="J149" s="71"/>
      <c r="K149" s="71"/>
      <c r="L149" s="72">
        <v>9</v>
      </c>
      <c r="M149" s="51">
        <f t="shared" si="90"/>
        <v>9</v>
      </c>
      <c r="N149" s="73"/>
      <c r="O149" s="74"/>
      <c r="P149" s="74"/>
      <c r="Q149" s="75"/>
      <c r="R149" s="55">
        <f t="shared" si="83"/>
        <v>0</v>
      </c>
      <c r="S149" s="56">
        <f t="shared" ref="S149:V150" si="91">I149+N149</f>
        <v>0</v>
      </c>
      <c r="T149" s="57">
        <f t="shared" si="91"/>
        <v>0</v>
      </c>
      <c r="U149" s="57">
        <f t="shared" si="91"/>
        <v>0</v>
      </c>
      <c r="V149" s="58">
        <f t="shared" si="91"/>
        <v>9</v>
      </c>
      <c r="W149" s="59">
        <f>SUM(S149:V149)</f>
        <v>9</v>
      </c>
    </row>
    <row r="150" spans="2:23" x14ac:dyDescent="0.15">
      <c r="B150" s="76">
        <v>43085</v>
      </c>
      <c r="C150" s="176">
        <v>1</v>
      </c>
      <c r="D150" s="218" t="s">
        <v>249</v>
      </c>
      <c r="E150" s="173">
        <v>4</v>
      </c>
      <c r="F150" s="69">
        <v>300</v>
      </c>
      <c r="G150" s="163">
        <f t="shared" si="89"/>
        <v>1200</v>
      </c>
      <c r="H150" s="61"/>
      <c r="I150" s="70"/>
      <c r="J150" s="71"/>
      <c r="K150" s="71"/>
      <c r="L150" s="72">
        <v>4</v>
      </c>
      <c r="M150" s="51">
        <f t="shared" si="90"/>
        <v>4</v>
      </c>
      <c r="N150" s="73"/>
      <c r="O150" s="74"/>
      <c r="P150" s="74"/>
      <c r="Q150" s="75"/>
      <c r="R150" s="55">
        <f t="shared" si="83"/>
        <v>0</v>
      </c>
      <c r="S150" s="56">
        <f t="shared" si="91"/>
        <v>0</v>
      </c>
      <c r="T150" s="57">
        <f t="shared" si="91"/>
        <v>0</v>
      </c>
      <c r="U150" s="57">
        <f t="shared" si="91"/>
        <v>0</v>
      </c>
      <c r="V150" s="58">
        <f t="shared" si="91"/>
        <v>4</v>
      </c>
      <c r="W150" s="59">
        <f>SUM(S150:V150)</f>
        <v>4</v>
      </c>
    </row>
    <row r="151" spans="2:23" x14ac:dyDescent="0.15">
      <c r="B151" s="76"/>
      <c r="C151" s="176">
        <v>1</v>
      </c>
      <c r="D151" s="218" t="s">
        <v>221</v>
      </c>
      <c r="E151" s="173">
        <v>5</v>
      </c>
      <c r="F151" s="69">
        <v>300</v>
      </c>
      <c r="G151" s="163">
        <f t="shared" si="89"/>
        <v>1500</v>
      </c>
      <c r="H151" s="61"/>
      <c r="I151" s="70"/>
      <c r="J151" s="71"/>
      <c r="K151" s="71"/>
      <c r="L151" s="72">
        <v>5</v>
      </c>
      <c r="M151" s="51">
        <f t="shared" si="90"/>
        <v>5</v>
      </c>
      <c r="N151" s="73"/>
      <c r="O151" s="74"/>
      <c r="P151" s="74"/>
      <c r="Q151" s="75"/>
      <c r="R151" s="55">
        <f t="shared" si="83"/>
        <v>0</v>
      </c>
      <c r="S151" s="56">
        <f t="shared" si="84"/>
        <v>0</v>
      </c>
      <c r="T151" s="57">
        <f t="shared" si="85"/>
        <v>0</v>
      </c>
      <c r="U151" s="57">
        <f t="shared" si="86"/>
        <v>0</v>
      </c>
      <c r="V151" s="58">
        <f t="shared" si="87"/>
        <v>5</v>
      </c>
      <c r="W151" s="59">
        <f t="shared" si="88"/>
        <v>5</v>
      </c>
    </row>
    <row r="152" spans="2:23" x14ac:dyDescent="0.15">
      <c r="B152" s="76">
        <v>43086</v>
      </c>
      <c r="C152" s="176">
        <v>1</v>
      </c>
      <c r="D152" s="218" t="s">
        <v>81</v>
      </c>
      <c r="E152" s="173">
        <v>5</v>
      </c>
      <c r="F152" s="69">
        <v>300</v>
      </c>
      <c r="G152" s="163">
        <f t="shared" ref="G152:G161" si="92">F152*E152</f>
        <v>1500</v>
      </c>
      <c r="H152" s="61"/>
      <c r="I152" s="70"/>
      <c r="J152" s="71"/>
      <c r="K152" s="71"/>
      <c r="L152" s="72">
        <v>5</v>
      </c>
      <c r="M152" s="51">
        <f t="shared" si="90"/>
        <v>5</v>
      </c>
      <c r="N152" s="73"/>
      <c r="O152" s="74"/>
      <c r="P152" s="74"/>
      <c r="Q152" s="75"/>
      <c r="R152" s="55">
        <f t="shared" si="83"/>
        <v>0</v>
      </c>
      <c r="S152" s="56">
        <f t="shared" si="84"/>
        <v>0</v>
      </c>
      <c r="T152" s="57">
        <f t="shared" si="85"/>
        <v>0</v>
      </c>
      <c r="U152" s="57">
        <f t="shared" si="86"/>
        <v>0</v>
      </c>
      <c r="V152" s="58">
        <f t="shared" si="87"/>
        <v>5</v>
      </c>
      <c r="W152" s="59">
        <f t="shared" si="88"/>
        <v>5</v>
      </c>
    </row>
    <row r="153" spans="2:23" x14ac:dyDescent="0.15">
      <c r="B153" s="76">
        <v>43088</v>
      </c>
      <c r="C153" s="176">
        <v>1</v>
      </c>
      <c r="D153" s="215" t="s">
        <v>166</v>
      </c>
      <c r="E153" s="173">
        <v>1</v>
      </c>
      <c r="F153" s="69">
        <v>300</v>
      </c>
      <c r="G153" s="163">
        <f t="shared" si="92"/>
        <v>300</v>
      </c>
      <c r="H153" s="61"/>
      <c r="I153" s="70"/>
      <c r="J153" s="71"/>
      <c r="K153" s="71"/>
      <c r="L153" s="72">
        <v>1</v>
      </c>
      <c r="M153" s="51">
        <f t="shared" si="90"/>
        <v>1</v>
      </c>
      <c r="N153" s="73"/>
      <c r="O153" s="74"/>
      <c r="P153" s="74"/>
      <c r="Q153" s="75"/>
      <c r="R153" s="55">
        <f t="shared" si="83"/>
        <v>0</v>
      </c>
      <c r="S153" s="56">
        <f t="shared" si="84"/>
        <v>0</v>
      </c>
      <c r="T153" s="57">
        <f t="shared" si="85"/>
        <v>0</v>
      </c>
      <c r="U153" s="57">
        <f t="shared" si="86"/>
        <v>0</v>
      </c>
      <c r="V153" s="58">
        <f t="shared" si="87"/>
        <v>1</v>
      </c>
      <c r="W153" s="59">
        <f t="shared" si="88"/>
        <v>1</v>
      </c>
    </row>
    <row r="154" spans="2:23" x14ac:dyDescent="0.15">
      <c r="B154" s="76"/>
      <c r="C154" s="176">
        <v>1</v>
      </c>
      <c r="D154" s="218" t="s">
        <v>250</v>
      </c>
      <c r="E154" s="173"/>
      <c r="F154" s="69"/>
      <c r="G154" s="163">
        <f t="shared" si="92"/>
        <v>0</v>
      </c>
      <c r="H154" s="61"/>
      <c r="I154" s="70"/>
      <c r="J154" s="71"/>
      <c r="K154" s="71"/>
      <c r="L154" s="72"/>
      <c r="M154" s="51">
        <f t="shared" si="90"/>
        <v>0</v>
      </c>
      <c r="N154" s="73">
        <v>26</v>
      </c>
      <c r="O154" s="74"/>
      <c r="P154" s="74"/>
      <c r="Q154" s="75">
        <v>18</v>
      </c>
      <c r="R154" s="55">
        <f t="shared" si="83"/>
        <v>44</v>
      </c>
      <c r="S154" s="56">
        <f t="shared" si="84"/>
        <v>26</v>
      </c>
      <c r="T154" s="57">
        <f t="shared" si="85"/>
        <v>0</v>
      </c>
      <c r="U154" s="57">
        <f t="shared" si="86"/>
        <v>0</v>
      </c>
      <c r="V154" s="58">
        <f t="shared" si="87"/>
        <v>18</v>
      </c>
      <c r="W154" s="59">
        <f t="shared" si="88"/>
        <v>44</v>
      </c>
    </row>
    <row r="155" spans="2:23" x14ac:dyDescent="0.15">
      <c r="B155" s="76">
        <v>43089</v>
      </c>
      <c r="C155" s="176">
        <v>1</v>
      </c>
      <c r="D155" s="218" t="s">
        <v>251</v>
      </c>
      <c r="E155" s="173">
        <v>8</v>
      </c>
      <c r="F155" s="69">
        <v>300</v>
      </c>
      <c r="G155" s="163">
        <f t="shared" si="92"/>
        <v>2400</v>
      </c>
      <c r="H155" s="61"/>
      <c r="I155" s="70"/>
      <c r="J155" s="71"/>
      <c r="K155" s="71"/>
      <c r="L155" s="72">
        <v>8</v>
      </c>
      <c r="M155" s="51">
        <f t="shared" si="90"/>
        <v>8</v>
      </c>
      <c r="N155" s="73"/>
      <c r="O155" s="74"/>
      <c r="P155" s="74"/>
      <c r="Q155" s="75"/>
      <c r="R155" s="55">
        <f t="shared" si="83"/>
        <v>0</v>
      </c>
      <c r="S155" s="56">
        <f t="shared" si="84"/>
        <v>0</v>
      </c>
      <c r="T155" s="57">
        <f t="shared" si="85"/>
        <v>0</v>
      </c>
      <c r="U155" s="57">
        <f t="shared" si="86"/>
        <v>0</v>
      </c>
      <c r="V155" s="58">
        <f t="shared" si="87"/>
        <v>8</v>
      </c>
      <c r="W155" s="59">
        <f t="shared" si="88"/>
        <v>8</v>
      </c>
    </row>
    <row r="156" spans="2:23" x14ac:dyDescent="0.15">
      <c r="B156" s="76">
        <v>43090</v>
      </c>
      <c r="C156" s="176">
        <v>1</v>
      </c>
      <c r="D156" s="218" t="s">
        <v>252</v>
      </c>
      <c r="E156" s="173">
        <v>3</v>
      </c>
      <c r="F156" s="69">
        <v>300</v>
      </c>
      <c r="G156" s="163">
        <f t="shared" si="92"/>
        <v>900</v>
      </c>
      <c r="H156" s="61"/>
      <c r="I156" s="70"/>
      <c r="J156" s="71"/>
      <c r="K156" s="71"/>
      <c r="L156" s="72">
        <v>3</v>
      </c>
      <c r="M156" s="51">
        <f t="shared" si="90"/>
        <v>3</v>
      </c>
      <c r="N156" s="73"/>
      <c r="O156" s="74"/>
      <c r="P156" s="74"/>
      <c r="Q156" s="75"/>
      <c r="R156" s="55">
        <f t="shared" si="83"/>
        <v>0</v>
      </c>
      <c r="S156" s="56">
        <f t="shared" si="84"/>
        <v>0</v>
      </c>
      <c r="T156" s="57">
        <f t="shared" si="85"/>
        <v>0</v>
      </c>
      <c r="U156" s="57">
        <f t="shared" si="86"/>
        <v>0</v>
      </c>
      <c r="V156" s="58">
        <f t="shared" si="87"/>
        <v>3</v>
      </c>
      <c r="W156" s="59">
        <f t="shared" si="88"/>
        <v>3</v>
      </c>
    </row>
    <row r="157" spans="2:23" x14ac:dyDescent="0.15">
      <c r="B157" s="76"/>
      <c r="C157" s="176">
        <v>1</v>
      </c>
      <c r="D157" s="218" t="s">
        <v>221</v>
      </c>
      <c r="E157" s="173">
        <v>1</v>
      </c>
      <c r="F157" s="69">
        <v>300</v>
      </c>
      <c r="G157" s="163">
        <f t="shared" si="92"/>
        <v>300</v>
      </c>
      <c r="H157" s="61"/>
      <c r="I157" s="70"/>
      <c r="J157" s="71"/>
      <c r="K157" s="71"/>
      <c r="L157" s="72">
        <v>1</v>
      </c>
      <c r="M157" s="51">
        <f t="shared" si="90"/>
        <v>1</v>
      </c>
      <c r="N157" s="73"/>
      <c r="O157" s="74"/>
      <c r="P157" s="74"/>
      <c r="Q157" s="75"/>
      <c r="R157" s="55">
        <f t="shared" si="83"/>
        <v>0</v>
      </c>
      <c r="S157" s="56">
        <f t="shared" ref="S157:V160" si="93">I157+N157</f>
        <v>0</v>
      </c>
      <c r="T157" s="57">
        <f t="shared" si="93"/>
        <v>0</v>
      </c>
      <c r="U157" s="57">
        <f t="shared" si="93"/>
        <v>0</v>
      </c>
      <c r="V157" s="58">
        <f t="shared" si="93"/>
        <v>1</v>
      </c>
      <c r="W157" s="59">
        <f>SUM(S157:V157)</f>
        <v>1</v>
      </c>
    </row>
    <row r="158" spans="2:23" x14ac:dyDescent="0.15">
      <c r="B158" s="76">
        <v>43092</v>
      </c>
      <c r="C158" s="176">
        <v>1</v>
      </c>
      <c r="D158" s="218" t="s">
        <v>253</v>
      </c>
      <c r="E158" s="173">
        <v>14</v>
      </c>
      <c r="F158" s="69">
        <v>300</v>
      </c>
      <c r="G158" s="163">
        <f t="shared" si="92"/>
        <v>4200</v>
      </c>
      <c r="H158" s="61"/>
      <c r="I158" s="70"/>
      <c r="J158" s="71"/>
      <c r="K158" s="71"/>
      <c r="L158" s="72">
        <v>14</v>
      </c>
      <c r="M158" s="51">
        <f>SUM(I158:L158)</f>
        <v>14</v>
      </c>
      <c r="N158" s="73"/>
      <c r="O158" s="74"/>
      <c r="P158" s="74"/>
      <c r="Q158" s="75"/>
      <c r="R158" s="55">
        <f t="shared" si="83"/>
        <v>0</v>
      </c>
      <c r="S158" s="56">
        <f t="shared" si="93"/>
        <v>0</v>
      </c>
      <c r="T158" s="57">
        <f t="shared" si="93"/>
        <v>0</v>
      </c>
      <c r="U158" s="57">
        <f t="shared" si="93"/>
        <v>0</v>
      </c>
      <c r="V158" s="58">
        <f t="shared" si="93"/>
        <v>14</v>
      </c>
      <c r="W158" s="59">
        <f>SUM(S158:V158)</f>
        <v>14</v>
      </c>
    </row>
    <row r="159" spans="2:23" x14ac:dyDescent="0.15">
      <c r="B159" s="76">
        <v>43096</v>
      </c>
      <c r="C159" s="176">
        <v>1</v>
      </c>
      <c r="D159" s="218" t="s">
        <v>181</v>
      </c>
      <c r="E159" s="173">
        <v>2</v>
      </c>
      <c r="F159" s="69"/>
      <c r="G159" s="163">
        <f t="shared" si="92"/>
        <v>0</v>
      </c>
      <c r="H159" s="61">
        <v>6</v>
      </c>
      <c r="I159" s="70"/>
      <c r="J159" s="71"/>
      <c r="K159" s="71"/>
      <c r="L159" s="72">
        <v>2</v>
      </c>
      <c r="M159" s="51">
        <f>SUM(I159:L159)</f>
        <v>2</v>
      </c>
      <c r="N159" s="73"/>
      <c r="O159" s="74"/>
      <c r="P159" s="74"/>
      <c r="Q159" s="75"/>
      <c r="R159" s="55">
        <f t="shared" si="83"/>
        <v>0</v>
      </c>
      <c r="S159" s="56">
        <f t="shared" si="93"/>
        <v>0</v>
      </c>
      <c r="T159" s="57">
        <f t="shared" si="93"/>
        <v>0</v>
      </c>
      <c r="U159" s="57">
        <f t="shared" si="93"/>
        <v>0</v>
      </c>
      <c r="V159" s="58">
        <f t="shared" si="93"/>
        <v>2</v>
      </c>
      <c r="W159" s="59">
        <f>SUM(S159:V159)</f>
        <v>2</v>
      </c>
    </row>
    <row r="160" spans="2:23" x14ac:dyDescent="0.15">
      <c r="B160" s="76">
        <v>43097</v>
      </c>
      <c r="C160" s="176">
        <v>1</v>
      </c>
      <c r="D160" s="218" t="s">
        <v>254</v>
      </c>
      <c r="E160" s="173">
        <v>2</v>
      </c>
      <c r="F160" s="69">
        <v>300</v>
      </c>
      <c r="G160" s="163">
        <f t="shared" si="92"/>
        <v>600</v>
      </c>
      <c r="H160" s="61"/>
      <c r="I160" s="70"/>
      <c r="J160" s="71"/>
      <c r="K160" s="71"/>
      <c r="L160" s="72">
        <v>2</v>
      </c>
      <c r="M160" s="51">
        <f>SUM(I160:L160)</f>
        <v>2</v>
      </c>
      <c r="N160" s="73"/>
      <c r="O160" s="74"/>
      <c r="P160" s="74"/>
      <c r="Q160" s="75"/>
      <c r="R160" s="55">
        <f t="shared" si="83"/>
        <v>0</v>
      </c>
      <c r="S160" s="56">
        <f t="shared" si="93"/>
        <v>0</v>
      </c>
      <c r="T160" s="57">
        <f t="shared" si="93"/>
        <v>0</v>
      </c>
      <c r="U160" s="57">
        <f t="shared" si="93"/>
        <v>0</v>
      </c>
      <c r="V160" s="58">
        <f t="shared" si="93"/>
        <v>2</v>
      </c>
      <c r="W160" s="59">
        <f>SUM(S160:V160)</f>
        <v>2</v>
      </c>
    </row>
    <row r="161" spans="2:23" ht="12.75" thickBot="1" x14ac:dyDescent="0.2">
      <c r="B161" s="76">
        <v>43464</v>
      </c>
      <c r="C161" s="176">
        <v>1</v>
      </c>
      <c r="D161" s="218" t="s">
        <v>255</v>
      </c>
      <c r="E161" s="173">
        <v>3</v>
      </c>
      <c r="F161" s="69">
        <v>300</v>
      </c>
      <c r="G161" s="163">
        <f t="shared" si="92"/>
        <v>900</v>
      </c>
      <c r="H161" s="61"/>
      <c r="I161" s="70"/>
      <c r="J161" s="71"/>
      <c r="K161" s="71"/>
      <c r="L161" s="72">
        <v>3</v>
      </c>
      <c r="M161" s="51">
        <f t="shared" si="90"/>
        <v>3</v>
      </c>
      <c r="N161" s="73"/>
      <c r="O161" s="74"/>
      <c r="P161" s="74"/>
      <c r="Q161" s="75"/>
      <c r="R161" s="55">
        <f t="shared" si="83"/>
        <v>0</v>
      </c>
      <c r="S161" s="56">
        <f t="shared" si="84"/>
        <v>0</v>
      </c>
      <c r="T161" s="57">
        <f t="shared" si="85"/>
        <v>0</v>
      </c>
      <c r="U161" s="57">
        <f t="shared" si="86"/>
        <v>0</v>
      </c>
      <c r="V161" s="58">
        <f t="shared" si="87"/>
        <v>3</v>
      </c>
      <c r="W161" s="59">
        <f t="shared" si="88"/>
        <v>3</v>
      </c>
    </row>
    <row r="162" spans="2:23" ht="26.25" customHeight="1" thickBot="1" x14ac:dyDescent="0.2">
      <c r="B162" s="77">
        <f>COUNTA(B136:B161)</f>
        <v>21</v>
      </c>
      <c r="C162" s="77">
        <f>COUNTA(C136:C161)</f>
        <v>26</v>
      </c>
      <c r="D162" s="111" t="s">
        <v>24</v>
      </c>
      <c r="E162" s="79">
        <f>SUM(E136:E161)</f>
        <v>129</v>
      </c>
      <c r="F162" s="80">
        <f>COUNT(F136:F161)</f>
        <v>24</v>
      </c>
      <c r="G162" s="81">
        <f>SUM(G136:G161)</f>
        <v>38100</v>
      </c>
      <c r="H162" s="100">
        <f t="shared" ref="H162:W162" si="94">SUM(H136:H161)</f>
        <v>6</v>
      </c>
      <c r="I162" s="101">
        <f t="shared" si="94"/>
        <v>0</v>
      </c>
      <c r="J162" s="102">
        <f t="shared" si="94"/>
        <v>0</v>
      </c>
      <c r="K162" s="102">
        <f t="shared" si="94"/>
        <v>0</v>
      </c>
      <c r="L162" s="81">
        <f t="shared" si="94"/>
        <v>129</v>
      </c>
      <c r="M162" s="112">
        <f t="shared" si="94"/>
        <v>129</v>
      </c>
      <c r="N162" s="84">
        <f t="shared" si="94"/>
        <v>26</v>
      </c>
      <c r="O162" s="85">
        <f t="shared" si="94"/>
        <v>0</v>
      </c>
      <c r="P162" s="85">
        <f t="shared" si="94"/>
        <v>0</v>
      </c>
      <c r="Q162" s="86">
        <f t="shared" si="94"/>
        <v>18</v>
      </c>
      <c r="R162" s="105">
        <f t="shared" si="94"/>
        <v>44</v>
      </c>
      <c r="S162" s="106">
        <f t="shared" si="94"/>
        <v>26</v>
      </c>
      <c r="T162" s="89">
        <f t="shared" si="94"/>
        <v>0</v>
      </c>
      <c r="U162" s="89">
        <f t="shared" si="94"/>
        <v>0</v>
      </c>
      <c r="V162" s="107">
        <f t="shared" si="94"/>
        <v>147</v>
      </c>
      <c r="W162" s="91">
        <f t="shared" si="94"/>
        <v>173</v>
      </c>
    </row>
    <row r="163" spans="2:23" ht="33" customHeight="1" thickBot="1" x14ac:dyDescent="0.2">
      <c r="B163" s="115" t="s">
        <v>33</v>
      </c>
      <c r="C163" s="3"/>
      <c r="D163" s="3"/>
      <c r="G163" s="96"/>
      <c r="H163" s="96"/>
      <c r="R163" s="126"/>
      <c r="S163" s="127"/>
      <c r="T163" s="92"/>
      <c r="V163" s="3"/>
      <c r="W163" s="3"/>
    </row>
    <row r="164" spans="2:23" ht="13.5" customHeight="1" x14ac:dyDescent="0.15">
      <c r="B164" s="288" t="s">
        <v>18</v>
      </c>
      <c r="C164" s="291" t="s">
        <v>19</v>
      </c>
      <c r="D164" s="292" t="s">
        <v>20</v>
      </c>
      <c r="E164" s="283" t="s">
        <v>21</v>
      </c>
      <c r="F164" s="251"/>
      <c r="G164" s="251"/>
      <c r="H164" s="251"/>
      <c r="I164" s="251"/>
      <c r="J164" s="251"/>
      <c r="K164" s="251"/>
      <c r="L164" s="251"/>
      <c r="M164" s="251"/>
      <c r="N164" s="277" t="s">
        <v>4</v>
      </c>
      <c r="O164" s="278"/>
      <c r="P164" s="278"/>
      <c r="Q164" s="278"/>
      <c r="R164" s="279"/>
      <c r="S164" s="229" t="s">
        <v>5</v>
      </c>
      <c r="T164" s="230"/>
      <c r="U164" s="230"/>
      <c r="V164" s="230"/>
      <c r="W164" s="231"/>
    </row>
    <row r="165" spans="2:23" ht="13.5" customHeight="1" x14ac:dyDescent="0.15">
      <c r="B165" s="289"/>
      <c r="C165" s="263"/>
      <c r="D165" s="266"/>
      <c r="E165" s="287" t="s">
        <v>6</v>
      </c>
      <c r="F165" s="257"/>
      <c r="G165" s="257"/>
      <c r="H165" s="258"/>
      <c r="I165" s="284" t="s">
        <v>7</v>
      </c>
      <c r="J165" s="285"/>
      <c r="K165" s="285"/>
      <c r="L165" s="285"/>
      <c r="M165" s="286"/>
      <c r="N165" s="239" t="s">
        <v>7</v>
      </c>
      <c r="O165" s="239"/>
      <c r="P165" s="239"/>
      <c r="Q165" s="239"/>
      <c r="R165" s="240"/>
      <c r="S165" s="232"/>
      <c r="T165" s="233"/>
      <c r="U165" s="233"/>
      <c r="V165" s="233"/>
      <c r="W165" s="234"/>
    </row>
    <row r="166" spans="2:23" ht="12.75" thickBot="1" x14ac:dyDescent="0.2">
      <c r="B166" s="290"/>
      <c r="C166" s="264"/>
      <c r="D166" s="267"/>
      <c r="E166" s="40" t="s">
        <v>8</v>
      </c>
      <c r="F166" s="41" t="s">
        <v>22</v>
      </c>
      <c r="G166" s="42" t="s">
        <v>9</v>
      </c>
      <c r="H166" s="40" t="s">
        <v>23</v>
      </c>
      <c r="I166" s="5" t="s">
        <v>11</v>
      </c>
      <c r="J166" s="6" t="s">
        <v>12</v>
      </c>
      <c r="K166" s="6" t="s">
        <v>13</v>
      </c>
      <c r="L166" s="7" t="s">
        <v>14</v>
      </c>
      <c r="M166" s="8" t="s">
        <v>15</v>
      </c>
      <c r="N166" s="9" t="s">
        <v>11</v>
      </c>
      <c r="O166" s="10" t="s">
        <v>12</v>
      </c>
      <c r="P166" s="10" t="s">
        <v>13</v>
      </c>
      <c r="Q166" s="11" t="s">
        <v>14</v>
      </c>
      <c r="R166" s="12" t="s">
        <v>15</v>
      </c>
      <c r="S166" s="13" t="s">
        <v>11</v>
      </c>
      <c r="T166" s="14" t="s">
        <v>12</v>
      </c>
      <c r="U166" s="14" t="s">
        <v>13</v>
      </c>
      <c r="V166" s="15" t="s">
        <v>14</v>
      </c>
      <c r="W166" s="16" t="s">
        <v>15</v>
      </c>
    </row>
    <row r="167" spans="2:23" x14ac:dyDescent="0.15">
      <c r="B167" s="214">
        <v>43110</v>
      </c>
      <c r="C167" s="176">
        <v>1</v>
      </c>
      <c r="D167" s="60" t="s">
        <v>256</v>
      </c>
      <c r="E167" s="173">
        <v>2</v>
      </c>
      <c r="F167" s="69">
        <v>300</v>
      </c>
      <c r="G167" s="163">
        <f t="shared" ref="G167:G172" si="95">F167*E167</f>
        <v>600</v>
      </c>
      <c r="H167" s="61"/>
      <c r="I167" s="70"/>
      <c r="J167" s="71"/>
      <c r="K167" s="71"/>
      <c r="L167" s="72">
        <v>2</v>
      </c>
      <c r="M167" s="51">
        <f t="shared" ref="M167:M178" si="96">SUM(I167:L167)</f>
        <v>2</v>
      </c>
      <c r="N167" s="73"/>
      <c r="O167" s="74"/>
      <c r="P167" s="74"/>
      <c r="Q167" s="75"/>
      <c r="R167" s="55">
        <f t="shared" ref="R167:R178" si="97">SUM(N167:Q167)</f>
        <v>0</v>
      </c>
      <c r="S167" s="56">
        <f t="shared" ref="S167:S178" si="98">I167+N167</f>
        <v>0</v>
      </c>
      <c r="T167" s="57">
        <f t="shared" ref="T167:T178" si="99">J167+O167</f>
        <v>0</v>
      </c>
      <c r="U167" s="57">
        <f t="shared" ref="U167:U178" si="100">K167+P167</f>
        <v>0</v>
      </c>
      <c r="V167" s="58">
        <f t="shared" ref="V167:V178" si="101">L167+Q167</f>
        <v>2</v>
      </c>
      <c r="W167" s="59">
        <f t="shared" ref="W167:W178" si="102">SUM(S167:V167)</f>
        <v>2</v>
      </c>
    </row>
    <row r="168" spans="2:23" x14ac:dyDescent="0.15">
      <c r="B168" s="76">
        <v>43113</v>
      </c>
      <c r="C168" s="176">
        <v>1</v>
      </c>
      <c r="D168" s="218" t="s">
        <v>257</v>
      </c>
      <c r="E168" s="173">
        <v>4</v>
      </c>
      <c r="F168" s="69">
        <v>300</v>
      </c>
      <c r="G168" s="163">
        <f t="shared" si="95"/>
        <v>1200</v>
      </c>
      <c r="H168" s="61"/>
      <c r="I168" s="70"/>
      <c r="J168" s="71"/>
      <c r="K168" s="71"/>
      <c r="L168" s="72">
        <v>4</v>
      </c>
      <c r="M168" s="51">
        <f t="shared" si="96"/>
        <v>4</v>
      </c>
      <c r="N168" s="73"/>
      <c r="O168" s="74"/>
      <c r="P168" s="74"/>
      <c r="Q168" s="75"/>
      <c r="R168" s="55">
        <f t="shared" si="97"/>
        <v>0</v>
      </c>
      <c r="S168" s="56">
        <f t="shared" si="98"/>
        <v>0</v>
      </c>
      <c r="T168" s="57">
        <f t="shared" si="99"/>
        <v>0</v>
      </c>
      <c r="U168" s="57">
        <f t="shared" si="100"/>
        <v>0</v>
      </c>
      <c r="V168" s="58">
        <f t="shared" si="101"/>
        <v>4</v>
      </c>
      <c r="W168" s="59">
        <f t="shared" si="102"/>
        <v>4</v>
      </c>
    </row>
    <row r="169" spans="2:23" x14ac:dyDescent="0.15">
      <c r="B169" s="76">
        <v>43114</v>
      </c>
      <c r="C169" s="176">
        <v>1</v>
      </c>
      <c r="D169" s="218" t="s">
        <v>257</v>
      </c>
      <c r="E169" s="173">
        <v>4</v>
      </c>
      <c r="F169" s="69">
        <v>300</v>
      </c>
      <c r="G169" s="163">
        <f t="shared" si="95"/>
        <v>1200</v>
      </c>
      <c r="H169" s="61"/>
      <c r="I169" s="70"/>
      <c r="J169" s="71"/>
      <c r="K169" s="71"/>
      <c r="L169" s="72">
        <v>4</v>
      </c>
      <c r="M169" s="51">
        <f t="shared" si="96"/>
        <v>4</v>
      </c>
      <c r="N169" s="73"/>
      <c r="O169" s="74"/>
      <c r="P169" s="74"/>
      <c r="Q169" s="75"/>
      <c r="R169" s="55">
        <f t="shared" si="97"/>
        <v>0</v>
      </c>
      <c r="S169" s="56">
        <f t="shared" si="98"/>
        <v>0</v>
      </c>
      <c r="T169" s="57">
        <f t="shared" si="99"/>
        <v>0</v>
      </c>
      <c r="U169" s="57">
        <f t="shared" si="100"/>
        <v>0</v>
      </c>
      <c r="V169" s="58">
        <f t="shared" si="101"/>
        <v>4</v>
      </c>
      <c r="W169" s="59">
        <f t="shared" si="102"/>
        <v>4</v>
      </c>
    </row>
    <row r="170" spans="2:23" x14ac:dyDescent="0.15">
      <c r="B170" s="76">
        <v>43116</v>
      </c>
      <c r="C170" s="176">
        <v>1</v>
      </c>
      <c r="D170" s="218" t="s">
        <v>258</v>
      </c>
      <c r="E170" s="173">
        <v>3</v>
      </c>
      <c r="F170" s="69">
        <v>300</v>
      </c>
      <c r="G170" s="163">
        <f t="shared" si="95"/>
        <v>900</v>
      </c>
      <c r="H170" s="61"/>
      <c r="I170" s="70"/>
      <c r="J170" s="71"/>
      <c r="K170" s="71"/>
      <c r="L170" s="72">
        <v>3</v>
      </c>
      <c r="M170" s="51">
        <f t="shared" si="96"/>
        <v>3</v>
      </c>
      <c r="N170" s="73"/>
      <c r="O170" s="74"/>
      <c r="P170" s="74"/>
      <c r="Q170" s="75"/>
      <c r="R170" s="55">
        <f t="shared" si="97"/>
        <v>0</v>
      </c>
      <c r="S170" s="56">
        <f t="shared" si="98"/>
        <v>0</v>
      </c>
      <c r="T170" s="57">
        <f t="shared" si="99"/>
        <v>0</v>
      </c>
      <c r="U170" s="57">
        <f t="shared" si="100"/>
        <v>0</v>
      </c>
      <c r="V170" s="58">
        <f t="shared" si="101"/>
        <v>3</v>
      </c>
      <c r="W170" s="59">
        <f t="shared" si="102"/>
        <v>3</v>
      </c>
    </row>
    <row r="171" spans="2:23" x14ac:dyDescent="0.15">
      <c r="B171" s="76">
        <v>43118</v>
      </c>
      <c r="C171" s="176">
        <v>1</v>
      </c>
      <c r="D171" s="218" t="s">
        <v>259</v>
      </c>
      <c r="E171" s="173">
        <v>6</v>
      </c>
      <c r="F171" s="69">
        <v>300</v>
      </c>
      <c r="G171" s="163">
        <f t="shared" si="95"/>
        <v>1800</v>
      </c>
      <c r="H171" s="61"/>
      <c r="I171" s="70"/>
      <c r="J171" s="71"/>
      <c r="K171" s="71"/>
      <c r="L171" s="72">
        <v>6</v>
      </c>
      <c r="M171" s="51">
        <f t="shared" si="96"/>
        <v>6</v>
      </c>
      <c r="N171" s="73"/>
      <c r="O171" s="74"/>
      <c r="P171" s="74"/>
      <c r="Q171" s="75"/>
      <c r="R171" s="55">
        <f t="shared" si="97"/>
        <v>0</v>
      </c>
      <c r="S171" s="56">
        <f t="shared" si="98"/>
        <v>0</v>
      </c>
      <c r="T171" s="57">
        <f t="shared" si="99"/>
        <v>0</v>
      </c>
      <c r="U171" s="57">
        <f t="shared" si="100"/>
        <v>0</v>
      </c>
      <c r="V171" s="58">
        <f t="shared" si="101"/>
        <v>6</v>
      </c>
      <c r="W171" s="59">
        <f t="shared" si="102"/>
        <v>6</v>
      </c>
    </row>
    <row r="172" spans="2:23" x14ac:dyDescent="0.15">
      <c r="B172" s="76">
        <v>43119</v>
      </c>
      <c r="C172" s="176">
        <v>1</v>
      </c>
      <c r="D172" s="218" t="s">
        <v>260</v>
      </c>
      <c r="E172" s="173">
        <v>5</v>
      </c>
      <c r="F172" s="69">
        <v>300</v>
      </c>
      <c r="G172" s="163">
        <f t="shared" si="95"/>
        <v>1500</v>
      </c>
      <c r="H172" s="61"/>
      <c r="I172" s="70"/>
      <c r="J172" s="71"/>
      <c r="K172" s="71"/>
      <c r="L172" s="72">
        <v>5</v>
      </c>
      <c r="M172" s="51">
        <f t="shared" si="96"/>
        <v>5</v>
      </c>
      <c r="N172" s="73"/>
      <c r="O172" s="74"/>
      <c r="P172" s="74"/>
      <c r="Q172" s="75"/>
      <c r="R172" s="55">
        <f t="shared" si="97"/>
        <v>0</v>
      </c>
      <c r="S172" s="56">
        <f t="shared" si="98"/>
        <v>0</v>
      </c>
      <c r="T172" s="57">
        <f t="shared" si="99"/>
        <v>0</v>
      </c>
      <c r="U172" s="57">
        <f t="shared" si="100"/>
        <v>0</v>
      </c>
      <c r="V172" s="58">
        <f t="shared" si="101"/>
        <v>5</v>
      </c>
      <c r="W172" s="59">
        <f t="shared" si="102"/>
        <v>5</v>
      </c>
    </row>
    <row r="173" spans="2:23" x14ac:dyDescent="0.15">
      <c r="B173" s="76">
        <v>43120</v>
      </c>
      <c r="C173" s="176">
        <v>1</v>
      </c>
      <c r="D173" s="218" t="s">
        <v>261</v>
      </c>
      <c r="E173" s="173">
        <v>5</v>
      </c>
      <c r="F173" s="69">
        <v>300</v>
      </c>
      <c r="G173" s="163">
        <f t="shared" ref="G173:G178" si="103">F173*E173</f>
        <v>1500</v>
      </c>
      <c r="H173" s="61"/>
      <c r="I173" s="70"/>
      <c r="J173" s="71"/>
      <c r="K173" s="71"/>
      <c r="L173" s="72">
        <v>5</v>
      </c>
      <c r="M173" s="51">
        <f t="shared" si="96"/>
        <v>5</v>
      </c>
      <c r="N173" s="73"/>
      <c r="O173" s="74"/>
      <c r="P173" s="74"/>
      <c r="Q173" s="75"/>
      <c r="R173" s="55">
        <f t="shared" si="97"/>
        <v>0</v>
      </c>
      <c r="S173" s="56">
        <f t="shared" si="98"/>
        <v>0</v>
      </c>
      <c r="T173" s="57">
        <f t="shared" si="99"/>
        <v>0</v>
      </c>
      <c r="U173" s="57">
        <f t="shared" si="100"/>
        <v>0</v>
      </c>
      <c r="V173" s="58">
        <f t="shared" si="101"/>
        <v>5</v>
      </c>
      <c r="W173" s="59">
        <f t="shared" si="102"/>
        <v>5</v>
      </c>
    </row>
    <row r="174" spans="2:23" x14ac:dyDescent="0.15">
      <c r="B174" s="76">
        <v>43121</v>
      </c>
      <c r="C174" s="176">
        <v>1</v>
      </c>
      <c r="D174" s="218" t="s">
        <v>262</v>
      </c>
      <c r="E174" s="173">
        <v>3</v>
      </c>
      <c r="F174" s="69">
        <v>300</v>
      </c>
      <c r="G174" s="163">
        <f t="shared" si="103"/>
        <v>900</v>
      </c>
      <c r="H174" s="61"/>
      <c r="I174" s="70"/>
      <c r="J174" s="71"/>
      <c r="K174" s="71"/>
      <c r="L174" s="72">
        <v>3</v>
      </c>
      <c r="M174" s="51">
        <f t="shared" si="96"/>
        <v>3</v>
      </c>
      <c r="N174" s="73"/>
      <c r="O174" s="74"/>
      <c r="P174" s="74"/>
      <c r="Q174" s="75"/>
      <c r="R174" s="55">
        <f t="shared" si="97"/>
        <v>0</v>
      </c>
      <c r="S174" s="56">
        <f t="shared" si="98"/>
        <v>0</v>
      </c>
      <c r="T174" s="57">
        <f t="shared" si="99"/>
        <v>0</v>
      </c>
      <c r="U174" s="57">
        <f t="shared" si="100"/>
        <v>0</v>
      </c>
      <c r="V174" s="58">
        <f t="shared" si="101"/>
        <v>3</v>
      </c>
      <c r="W174" s="59">
        <f t="shared" si="102"/>
        <v>3</v>
      </c>
    </row>
    <row r="175" spans="2:23" x14ac:dyDescent="0.15">
      <c r="B175" s="76">
        <v>43126</v>
      </c>
      <c r="C175" s="176">
        <v>1</v>
      </c>
      <c r="D175" s="218" t="s">
        <v>263</v>
      </c>
      <c r="E175" s="173">
        <v>3</v>
      </c>
      <c r="F175" s="69">
        <v>300</v>
      </c>
      <c r="G175" s="163">
        <f t="shared" si="103"/>
        <v>900</v>
      </c>
      <c r="H175" s="61"/>
      <c r="I175" s="70"/>
      <c r="J175" s="71"/>
      <c r="K175" s="71"/>
      <c r="L175" s="72">
        <v>3</v>
      </c>
      <c r="M175" s="51">
        <f t="shared" si="96"/>
        <v>3</v>
      </c>
      <c r="N175" s="73"/>
      <c r="O175" s="74"/>
      <c r="P175" s="74"/>
      <c r="Q175" s="75"/>
      <c r="R175" s="55">
        <f t="shared" si="97"/>
        <v>0</v>
      </c>
      <c r="S175" s="56">
        <f t="shared" si="98"/>
        <v>0</v>
      </c>
      <c r="T175" s="57">
        <f t="shared" si="99"/>
        <v>0</v>
      </c>
      <c r="U175" s="57">
        <f t="shared" si="100"/>
        <v>0</v>
      </c>
      <c r="V175" s="58">
        <f t="shared" si="101"/>
        <v>3</v>
      </c>
      <c r="W175" s="59">
        <f t="shared" si="102"/>
        <v>3</v>
      </c>
    </row>
    <row r="176" spans="2:23" x14ac:dyDescent="0.15">
      <c r="B176" s="76">
        <v>43130</v>
      </c>
      <c r="C176" s="176">
        <v>1</v>
      </c>
      <c r="D176" s="218" t="s">
        <v>263</v>
      </c>
      <c r="E176" s="173">
        <v>3</v>
      </c>
      <c r="F176" s="69">
        <v>300</v>
      </c>
      <c r="G176" s="163">
        <f t="shared" si="103"/>
        <v>900</v>
      </c>
      <c r="H176" s="61"/>
      <c r="I176" s="70"/>
      <c r="J176" s="71"/>
      <c r="K176" s="71"/>
      <c r="L176" s="72">
        <v>3</v>
      </c>
      <c r="M176" s="51">
        <f t="shared" si="96"/>
        <v>3</v>
      </c>
      <c r="N176" s="73"/>
      <c r="O176" s="74"/>
      <c r="P176" s="74"/>
      <c r="Q176" s="75"/>
      <c r="R176" s="55">
        <f t="shared" si="97"/>
        <v>0</v>
      </c>
      <c r="S176" s="56">
        <f t="shared" si="98"/>
        <v>0</v>
      </c>
      <c r="T176" s="57">
        <f t="shared" si="99"/>
        <v>0</v>
      </c>
      <c r="U176" s="57">
        <f t="shared" si="100"/>
        <v>0</v>
      </c>
      <c r="V176" s="58">
        <f t="shared" si="101"/>
        <v>3</v>
      </c>
      <c r="W176" s="59">
        <f t="shared" si="102"/>
        <v>3</v>
      </c>
    </row>
    <row r="177" spans="2:23" x14ac:dyDescent="0.15">
      <c r="B177" s="76">
        <v>43131</v>
      </c>
      <c r="C177" s="176">
        <v>1</v>
      </c>
      <c r="D177" s="218" t="s">
        <v>264</v>
      </c>
      <c r="E177" s="173"/>
      <c r="F177" s="69"/>
      <c r="G177" s="163">
        <f t="shared" si="103"/>
        <v>0</v>
      </c>
      <c r="H177" s="61">
        <v>9</v>
      </c>
      <c r="I177" s="70"/>
      <c r="J177" s="71"/>
      <c r="K177" s="71"/>
      <c r="L177" s="72">
        <v>3</v>
      </c>
      <c r="M177" s="51">
        <f t="shared" si="96"/>
        <v>3</v>
      </c>
      <c r="N177" s="73"/>
      <c r="O177" s="74"/>
      <c r="P177" s="74"/>
      <c r="Q177" s="75"/>
      <c r="R177" s="55">
        <f t="shared" si="97"/>
        <v>0</v>
      </c>
      <c r="S177" s="56">
        <f t="shared" si="98"/>
        <v>0</v>
      </c>
      <c r="T177" s="57">
        <f t="shared" si="99"/>
        <v>0</v>
      </c>
      <c r="U177" s="57">
        <f t="shared" si="100"/>
        <v>0</v>
      </c>
      <c r="V177" s="58">
        <f t="shared" si="101"/>
        <v>3</v>
      </c>
      <c r="W177" s="59">
        <f t="shared" si="102"/>
        <v>3</v>
      </c>
    </row>
    <row r="178" spans="2:23" ht="12.75" thickBot="1" x14ac:dyDescent="0.2">
      <c r="B178" s="76"/>
      <c r="C178" s="212"/>
      <c r="D178" s="218"/>
      <c r="E178" s="173"/>
      <c r="F178" s="69"/>
      <c r="G178" s="163">
        <f t="shared" si="103"/>
        <v>0</v>
      </c>
      <c r="H178" s="61"/>
      <c r="I178" s="70"/>
      <c r="J178" s="71"/>
      <c r="K178" s="71"/>
      <c r="L178" s="72"/>
      <c r="M178" s="129">
        <f t="shared" si="96"/>
        <v>0</v>
      </c>
      <c r="N178" s="130"/>
      <c r="O178" s="131"/>
      <c r="P178" s="131"/>
      <c r="Q178" s="132"/>
      <c r="R178" s="133">
        <f t="shared" si="97"/>
        <v>0</v>
      </c>
      <c r="S178" s="134">
        <f t="shared" si="98"/>
        <v>0</v>
      </c>
      <c r="T178" s="135">
        <f t="shared" si="99"/>
        <v>0</v>
      </c>
      <c r="U178" s="135">
        <f t="shared" si="100"/>
        <v>0</v>
      </c>
      <c r="V178" s="136">
        <f t="shared" si="101"/>
        <v>0</v>
      </c>
      <c r="W178" s="137">
        <f t="shared" si="102"/>
        <v>0</v>
      </c>
    </row>
    <row r="179" spans="2:23" ht="26.25" customHeight="1" thickBot="1" x14ac:dyDescent="0.2">
      <c r="B179" s="77">
        <f>COUNTA(B167:B178)</f>
        <v>11</v>
      </c>
      <c r="C179" s="77">
        <f>COUNTA(C167:C178)</f>
        <v>11</v>
      </c>
      <c r="D179" s="111" t="s">
        <v>24</v>
      </c>
      <c r="E179" s="79">
        <f>SUM(E167:E178)</f>
        <v>38</v>
      </c>
      <c r="F179" s="80">
        <f>COUNT(F167:F178)</f>
        <v>10</v>
      </c>
      <c r="G179" s="81">
        <f t="shared" ref="G179:W179" si="104">SUM(G167:G178)</f>
        <v>11400</v>
      </c>
      <c r="H179" s="100">
        <f t="shared" si="104"/>
        <v>9</v>
      </c>
      <c r="I179" s="82">
        <f t="shared" si="104"/>
        <v>0</v>
      </c>
      <c r="J179" s="83">
        <f t="shared" si="104"/>
        <v>0</v>
      </c>
      <c r="K179" s="83">
        <f t="shared" si="104"/>
        <v>0</v>
      </c>
      <c r="L179" s="81">
        <f t="shared" si="104"/>
        <v>41</v>
      </c>
      <c r="M179" s="100">
        <f t="shared" si="104"/>
        <v>41</v>
      </c>
      <c r="N179" s="84">
        <f t="shared" si="104"/>
        <v>0</v>
      </c>
      <c r="O179" s="85">
        <f t="shared" si="104"/>
        <v>0</v>
      </c>
      <c r="P179" s="85">
        <f t="shared" si="104"/>
        <v>0</v>
      </c>
      <c r="Q179" s="86">
        <f t="shared" si="104"/>
        <v>0</v>
      </c>
      <c r="R179" s="125">
        <f t="shared" si="104"/>
        <v>0</v>
      </c>
      <c r="S179" s="88">
        <f t="shared" si="104"/>
        <v>0</v>
      </c>
      <c r="T179" s="89">
        <f t="shared" si="104"/>
        <v>0</v>
      </c>
      <c r="U179" s="89">
        <f t="shared" si="104"/>
        <v>0</v>
      </c>
      <c r="V179" s="90">
        <f t="shared" si="104"/>
        <v>41</v>
      </c>
      <c r="W179" s="91">
        <f t="shared" si="104"/>
        <v>41</v>
      </c>
    </row>
    <row r="180" spans="2:23" ht="33" customHeight="1" thickBot="1" x14ac:dyDescent="0.2">
      <c r="B180" s="115" t="s">
        <v>34</v>
      </c>
      <c r="C180" s="3"/>
      <c r="D180" s="3"/>
      <c r="G180" s="96"/>
      <c r="H180" s="96"/>
      <c r="R180" s="126"/>
      <c r="S180" s="127"/>
      <c r="T180" s="92"/>
      <c r="V180" s="3"/>
      <c r="W180" s="3"/>
    </row>
    <row r="181" spans="2:23" ht="13.5" customHeight="1" x14ac:dyDescent="0.15">
      <c r="B181" s="288" t="s">
        <v>18</v>
      </c>
      <c r="C181" s="291" t="s">
        <v>19</v>
      </c>
      <c r="D181" s="292" t="s">
        <v>20</v>
      </c>
      <c r="E181" s="283" t="s">
        <v>21</v>
      </c>
      <c r="F181" s="251"/>
      <c r="G181" s="251"/>
      <c r="H181" s="251"/>
      <c r="I181" s="251"/>
      <c r="J181" s="251"/>
      <c r="K181" s="251"/>
      <c r="L181" s="251"/>
      <c r="M181" s="251"/>
      <c r="N181" s="277" t="s">
        <v>4</v>
      </c>
      <c r="O181" s="278"/>
      <c r="P181" s="278"/>
      <c r="Q181" s="278"/>
      <c r="R181" s="279"/>
      <c r="S181" s="229" t="s">
        <v>5</v>
      </c>
      <c r="T181" s="230"/>
      <c r="U181" s="230"/>
      <c r="V181" s="230"/>
      <c r="W181" s="231"/>
    </row>
    <row r="182" spans="2:23" ht="13.5" customHeight="1" x14ac:dyDescent="0.15">
      <c r="B182" s="289"/>
      <c r="C182" s="263"/>
      <c r="D182" s="266"/>
      <c r="E182" s="287" t="s">
        <v>6</v>
      </c>
      <c r="F182" s="257"/>
      <c r="G182" s="257"/>
      <c r="H182" s="258"/>
      <c r="I182" s="284" t="s">
        <v>7</v>
      </c>
      <c r="J182" s="285"/>
      <c r="K182" s="285"/>
      <c r="L182" s="285"/>
      <c r="M182" s="286"/>
      <c r="N182" s="239" t="s">
        <v>7</v>
      </c>
      <c r="O182" s="239"/>
      <c r="P182" s="239"/>
      <c r="Q182" s="239"/>
      <c r="R182" s="240"/>
      <c r="S182" s="232"/>
      <c r="T182" s="233"/>
      <c r="U182" s="233"/>
      <c r="V182" s="233"/>
      <c r="W182" s="234"/>
    </row>
    <row r="183" spans="2:23" ht="12.75" thickBot="1" x14ac:dyDescent="0.2">
      <c r="B183" s="290"/>
      <c r="C183" s="264"/>
      <c r="D183" s="267"/>
      <c r="E183" s="40" t="s">
        <v>8</v>
      </c>
      <c r="F183" s="41" t="s">
        <v>22</v>
      </c>
      <c r="G183" s="42" t="s">
        <v>9</v>
      </c>
      <c r="H183" s="40" t="s">
        <v>23</v>
      </c>
      <c r="I183" s="5" t="s">
        <v>11</v>
      </c>
      <c r="J183" s="6" t="s">
        <v>12</v>
      </c>
      <c r="K183" s="6" t="s">
        <v>13</v>
      </c>
      <c r="L183" s="7" t="s">
        <v>14</v>
      </c>
      <c r="M183" s="8" t="s">
        <v>15</v>
      </c>
      <c r="N183" s="9" t="s">
        <v>11</v>
      </c>
      <c r="O183" s="10" t="s">
        <v>12</v>
      </c>
      <c r="P183" s="10" t="s">
        <v>13</v>
      </c>
      <c r="Q183" s="11" t="s">
        <v>14</v>
      </c>
      <c r="R183" s="12" t="s">
        <v>15</v>
      </c>
      <c r="S183" s="13" t="s">
        <v>11</v>
      </c>
      <c r="T183" s="14" t="s">
        <v>12</v>
      </c>
      <c r="U183" s="14" t="s">
        <v>13</v>
      </c>
      <c r="V183" s="15" t="s">
        <v>14</v>
      </c>
      <c r="W183" s="16" t="s">
        <v>15</v>
      </c>
    </row>
    <row r="184" spans="2:23" x14ac:dyDescent="0.15">
      <c r="B184" s="214">
        <v>43132</v>
      </c>
      <c r="C184" s="176">
        <v>1</v>
      </c>
      <c r="D184" s="60" t="s">
        <v>223</v>
      </c>
      <c r="E184" s="173">
        <v>3</v>
      </c>
      <c r="F184" s="69">
        <v>300</v>
      </c>
      <c r="G184" s="163">
        <f>F184*E184</f>
        <v>900</v>
      </c>
      <c r="H184" s="61"/>
      <c r="I184" s="70"/>
      <c r="J184" s="71"/>
      <c r="K184" s="71"/>
      <c r="L184" s="72">
        <v>3</v>
      </c>
      <c r="M184" s="51">
        <f>SUM(I184:L184)</f>
        <v>3</v>
      </c>
      <c r="N184" s="73"/>
      <c r="O184" s="74"/>
      <c r="P184" s="74"/>
      <c r="Q184" s="75"/>
      <c r="R184" s="55">
        <f t="shared" ref="R184:R202" si="105">SUM(N184:Q184)</f>
        <v>0</v>
      </c>
      <c r="S184" s="56">
        <f t="shared" ref="S184:S195" si="106">I184+N184</f>
        <v>0</v>
      </c>
      <c r="T184" s="57">
        <f t="shared" ref="T184:T195" si="107">J184+O184</f>
        <v>0</v>
      </c>
      <c r="U184" s="57">
        <f t="shared" ref="U184:U195" si="108">K184+P184</f>
        <v>0</v>
      </c>
      <c r="V184" s="58">
        <f t="shared" ref="V184:V195" si="109">L184+Q184</f>
        <v>3</v>
      </c>
      <c r="W184" s="59">
        <f t="shared" ref="W184:W195" si="110">SUM(S184:V184)</f>
        <v>3</v>
      </c>
    </row>
    <row r="185" spans="2:23" x14ac:dyDescent="0.15">
      <c r="B185" s="214">
        <v>43133</v>
      </c>
      <c r="C185" s="176">
        <v>1</v>
      </c>
      <c r="D185" s="218" t="s">
        <v>265</v>
      </c>
      <c r="E185" s="173">
        <v>4</v>
      </c>
      <c r="F185" s="69">
        <v>300</v>
      </c>
      <c r="G185" s="163">
        <f>F185*E185</f>
        <v>1200</v>
      </c>
      <c r="H185" s="61"/>
      <c r="I185" s="70"/>
      <c r="J185" s="71"/>
      <c r="K185" s="71"/>
      <c r="L185" s="72">
        <v>4</v>
      </c>
      <c r="M185" s="51">
        <f>SUM(I185:L185)</f>
        <v>4</v>
      </c>
      <c r="N185" s="73"/>
      <c r="O185" s="74"/>
      <c r="P185" s="74"/>
      <c r="Q185" s="75"/>
      <c r="R185" s="55">
        <f t="shared" si="105"/>
        <v>0</v>
      </c>
      <c r="S185" s="56">
        <f t="shared" si="106"/>
        <v>0</v>
      </c>
      <c r="T185" s="57">
        <f t="shared" si="107"/>
        <v>0</v>
      </c>
      <c r="U185" s="57">
        <f t="shared" si="108"/>
        <v>0</v>
      </c>
      <c r="V185" s="58">
        <f t="shared" si="109"/>
        <v>4</v>
      </c>
      <c r="W185" s="59">
        <f t="shared" si="110"/>
        <v>4</v>
      </c>
    </row>
    <row r="186" spans="2:23" x14ac:dyDescent="0.15">
      <c r="B186" s="214">
        <v>43134</v>
      </c>
      <c r="C186" s="176">
        <v>1</v>
      </c>
      <c r="D186" s="218" t="s">
        <v>266</v>
      </c>
      <c r="E186" s="173">
        <v>4</v>
      </c>
      <c r="F186" s="69">
        <v>300</v>
      </c>
      <c r="G186" s="163">
        <f>F186*E186</f>
        <v>1200</v>
      </c>
      <c r="H186" s="61"/>
      <c r="I186" s="70"/>
      <c r="J186" s="71"/>
      <c r="K186" s="71"/>
      <c r="L186" s="72">
        <v>4</v>
      </c>
      <c r="M186" s="51">
        <f>SUM(I186:L186)</f>
        <v>4</v>
      </c>
      <c r="N186" s="73"/>
      <c r="O186" s="74"/>
      <c r="P186" s="74"/>
      <c r="Q186" s="75"/>
      <c r="R186" s="55">
        <f t="shared" si="105"/>
        <v>0</v>
      </c>
      <c r="S186" s="56">
        <f t="shared" si="106"/>
        <v>0</v>
      </c>
      <c r="T186" s="57">
        <f t="shared" si="107"/>
        <v>0</v>
      </c>
      <c r="U186" s="57">
        <f t="shared" si="108"/>
        <v>0</v>
      </c>
      <c r="V186" s="58">
        <f t="shared" si="109"/>
        <v>4</v>
      </c>
      <c r="W186" s="59">
        <f t="shared" si="110"/>
        <v>4</v>
      </c>
    </row>
    <row r="187" spans="2:23" x14ac:dyDescent="0.15">
      <c r="B187" s="76">
        <v>43137</v>
      </c>
      <c r="C187" s="176">
        <v>1</v>
      </c>
      <c r="D187" s="218" t="s">
        <v>267</v>
      </c>
      <c r="E187" s="173">
        <v>1</v>
      </c>
      <c r="F187" s="69">
        <v>300</v>
      </c>
      <c r="G187" s="163">
        <f>F187*E187</f>
        <v>300</v>
      </c>
      <c r="H187" s="61"/>
      <c r="I187" s="70"/>
      <c r="J187" s="71"/>
      <c r="K187" s="71"/>
      <c r="L187" s="72">
        <v>1</v>
      </c>
      <c r="M187" s="51">
        <f>SUM(I187:L187)</f>
        <v>1</v>
      </c>
      <c r="N187" s="73"/>
      <c r="O187" s="74"/>
      <c r="P187" s="74"/>
      <c r="Q187" s="75"/>
      <c r="R187" s="55">
        <f t="shared" si="105"/>
        <v>0</v>
      </c>
      <c r="S187" s="56">
        <f t="shared" si="106"/>
        <v>0</v>
      </c>
      <c r="T187" s="57">
        <f t="shared" si="107"/>
        <v>0</v>
      </c>
      <c r="U187" s="57">
        <f t="shared" si="108"/>
        <v>0</v>
      </c>
      <c r="V187" s="58">
        <f t="shared" si="109"/>
        <v>1</v>
      </c>
      <c r="W187" s="59">
        <f t="shared" si="110"/>
        <v>1</v>
      </c>
    </row>
    <row r="188" spans="2:23" x14ac:dyDescent="0.15">
      <c r="B188" s="76">
        <v>43138</v>
      </c>
      <c r="C188" s="176">
        <v>1</v>
      </c>
      <c r="D188" s="218" t="s">
        <v>268</v>
      </c>
      <c r="E188" s="173">
        <v>3</v>
      </c>
      <c r="F188" s="69">
        <v>300</v>
      </c>
      <c r="G188" s="163">
        <f t="shared" ref="G188:G202" si="111">F188*E188</f>
        <v>900</v>
      </c>
      <c r="H188" s="61"/>
      <c r="I188" s="70"/>
      <c r="J188" s="71"/>
      <c r="K188" s="71"/>
      <c r="L188" s="72">
        <v>3</v>
      </c>
      <c r="M188" s="51">
        <f t="shared" ref="M188:M202" si="112">SUM(I188:L188)</f>
        <v>3</v>
      </c>
      <c r="N188" s="73"/>
      <c r="O188" s="74"/>
      <c r="P188" s="74"/>
      <c r="Q188" s="75"/>
      <c r="R188" s="55">
        <f t="shared" si="105"/>
        <v>0</v>
      </c>
      <c r="S188" s="56">
        <f t="shared" si="106"/>
        <v>0</v>
      </c>
      <c r="T188" s="57">
        <f t="shared" si="107"/>
        <v>0</v>
      </c>
      <c r="U188" s="57">
        <f t="shared" si="108"/>
        <v>0</v>
      </c>
      <c r="V188" s="58">
        <f t="shared" si="109"/>
        <v>3</v>
      </c>
      <c r="W188" s="59">
        <f t="shared" si="110"/>
        <v>3</v>
      </c>
    </row>
    <row r="189" spans="2:23" x14ac:dyDescent="0.15">
      <c r="B189" s="76">
        <v>43140</v>
      </c>
      <c r="C189" s="176">
        <v>1</v>
      </c>
      <c r="D189" s="218"/>
      <c r="E189" s="173">
        <v>5</v>
      </c>
      <c r="F189" s="69">
        <v>300</v>
      </c>
      <c r="G189" s="163">
        <f t="shared" si="111"/>
        <v>1500</v>
      </c>
      <c r="H189" s="61"/>
      <c r="I189" s="70"/>
      <c r="J189" s="71"/>
      <c r="K189" s="71"/>
      <c r="L189" s="72">
        <v>5</v>
      </c>
      <c r="M189" s="51">
        <f t="shared" si="112"/>
        <v>5</v>
      </c>
      <c r="N189" s="73"/>
      <c r="O189" s="74"/>
      <c r="P189" s="74"/>
      <c r="Q189" s="75"/>
      <c r="R189" s="55">
        <f t="shared" si="105"/>
        <v>0</v>
      </c>
      <c r="S189" s="56">
        <f t="shared" si="106"/>
        <v>0</v>
      </c>
      <c r="T189" s="57">
        <f t="shared" si="107"/>
        <v>0</v>
      </c>
      <c r="U189" s="57">
        <f t="shared" si="108"/>
        <v>0</v>
      </c>
      <c r="V189" s="58">
        <f t="shared" si="109"/>
        <v>5</v>
      </c>
      <c r="W189" s="59">
        <f t="shared" si="110"/>
        <v>5</v>
      </c>
    </row>
    <row r="190" spans="2:23" x14ac:dyDescent="0.15">
      <c r="B190" s="76">
        <v>43141</v>
      </c>
      <c r="C190" s="176">
        <v>1</v>
      </c>
      <c r="D190" s="218" t="s">
        <v>269</v>
      </c>
      <c r="E190" s="173">
        <v>1</v>
      </c>
      <c r="F190" s="69">
        <v>300</v>
      </c>
      <c r="G190" s="163">
        <f t="shared" si="111"/>
        <v>300</v>
      </c>
      <c r="H190" s="61"/>
      <c r="I190" s="70"/>
      <c r="J190" s="71"/>
      <c r="K190" s="71"/>
      <c r="L190" s="72">
        <v>1</v>
      </c>
      <c r="M190" s="51">
        <f t="shared" si="112"/>
        <v>1</v>
      </c>
      <c r="N190" s="73"/>
      <c r="O190" s="74"/>
      <c r="P190" s="74"/>
      <c r="Q190" s="75"/>
      <c r="R190" s="55">
        <f t="shared" si="105"/>
        <v>0</v>
      </c>
      <c r="S190" s="56">
        <f t="shared" si="106"/>
        <v>0</v>
      </c>
      <c r="T190" s="57">
        <f t="shared" si="107"/>
        <v>0</v>
      </c>
      <c r="U190" s="57">
        <f t="shared" si="108"/>
        <v>0</v>
      </c>
      <c r="V190" s="58">
        <f t="shared" si="109"/>
        <v>1</v>
      </c>
      <c r="W190" s="59">
        <f t="shared" si="110"/>
        <v>1</v>
      </c>
    </row>
    <row r="191" spans="2:23" x14ac:dyDescent="0.15">
      <c r="B191" s="76">
        <v>43142</v>
      </c>
      <c r="C191" s="176">
        <v>1</v>
      </c>
      <c r="D191" s="218" t="s">
        <v>270</v>
      </c>
      <c r="E191" s="173">
        <v>5</v>
      </c>
      <c r="F191" s="69">
        <v>300</v>
      </c>
      <c r="G191" s="163">
        <f t="shared" si="111"/>
        <v>1500</v>
      </c>
      <c r="H191" s="61"/>
      <c r="I191" s="70"/>
      <c r="J191" s="71"/>
      <c r="K191" s="71"/>
      <c r="L191" s="72">
        <v>5</v>
      </c>
      <c r="M191" s="51">
        <f t="shared" si="112"/>
        <v>5</v>
      </c>
      <c r="N191" s="73"/>
      <c r="O191" s="74"/>
      <c r="P191" s="74"/>
      <c r="Q191" s="75"/>
      <c r="R191" s="55">
        <f t="shared" si="105"/>
        <v>0</v>
      </c>
      <c r="S191" s="56">
        <f t="shared" si="106"/>
        <v>0</v>
      </c>
      <c r="T191" s="57">
        <f t="shared" si="107"/>
        <v>0</v>
      </c>
      <c r="U191" s="57">
        <f t="shared" si="108"/>
        <v>0</v>
      </c>
      <c r="V191" s="58">
        <f t="shared" si="109"/>
        <v>5</v>
      </c>
      <c r="W191" s="59">
        <f t="shared" si="110"/>
        <v>5</v>
      </c>
    </row>
    <row r="192" spans="2:23" x14ac:dyDescent="0.15">
      <c r="B192" s="76">
        <v>43144</v>
      </c>
      <c r="C192" s="176">
        <v>1</v>
      </c>
      <c r="D192" s="218" t="s">
        <v>271</v>
      </c>
      <c r="E192" s="173">
        <v>3</v>
      </c>
      <c r="F192" s="69">
        <v>300</v>
      </c>
      <c r="G192" s="163">
        <f>F192*E192</f>
        <v>900</v>
      </c>
      <c r="H192" s="61"/>
      <c r="I192" s="70"/>
      <c r="J192" s="71"/>
      <c r="K192" s="71"/>
      <c r="L192" s="72">
        <v>3</v>
      </c>
      <c r="M192" s="51">
        <f t="shared" si="112"/>
        <v>3</v>
      </c>
      <c r="N192" s="73"/>
      <c r="O192" s="74"/>
      <c r="P192" s="74"/>
      <c r="Q192" s="75"/>
      <c r="R192" s="55">
        <f t="shared" si="105"/>
        <v>0</v>
      </c>
      <c r="S192" s="56">
        <f t="shared" si="106"/>
        <v>0</v>
      </c>
      <c r="T192" s="57">
        <f t="shared" si="107"/>
        <v>0</v>
      </c>
      <c r="U192" s="57">
        <f t="shared" si="108"/>
        <v>0</v>
      </c>
      <c r="V192" s="58">
        <f t="shared" si="109"/>
        <v>3</v>
      </c>
      <c r="W192" s="59">
        <f t="shared" si="110"/>
        <v>3</v>
      </c>
    </row>
    <row r="193" spans="2:23" x14ac:dyDescent="0.15">
      <c r="B193" s="76">
        <v>43145</v>
      </c>
      <c r="C193" s="176">
        <v>1</v>
      </c>
      <c r="D193" s="218" t="s">
        <v>209</v>
      </c>
      <c r="E193" s="173">
        <v>2</v>
      </c>
      <c r="F193" s="69">
        <v>300</v>
      </c>
      <c r="G193" s="163">
        <f t="shared" si="111"/>
        <v>600</v>
      </c>
      <c r="H193" s="61"/>
      <c r="I193" s="70"/>
      <c r="J193" s="71"/>
      <c r="K193" s="71"/>
      <c r="L193" s="72">
        <v>2</v>
      </c>
      <c r="M193" s="51">
        <f t="shared" si="112"/>
        <v>2</v>
      </c>
      <c r="N193" s="73"/>
      <c r="O193" s="74"/>
      <c r="P193" s="74"/>
      <c r="Q193" s="75"/>
      <c r="R193" s="55">
        <f t="shared" si="105"/>
        <v>0</v>
      </c>
      <c r="S193" s="56">
        <f t="shared" si="106"/>
        <v>0</v>
      </c>
      <c r="T193" s="57">
        <f t="shared" si="107"/>
        <v>0</v>
      </c>
      <c r="U193" s="57">
        <f t="shared" si="108"/>
        <v>0</v>
      </c>
      <c r="V193" s="58">
        <f t="shared" si="109"/>
        <v>2</v>
      </c>
      <c r="W193" s="59">
        <f t="shared" si="110"/>
        <v>2</v>
      </c>
    </row>
    <row r="194" spans="2:23" x14ac:dyDescent="0.15">
      <c r="B194" s="76"/>
      <c r="C194" s="176">
        <v>1</v>
      </c>
      <c r="D194" s="218" t="s">
        <v>272</v>
      </c>
      <c r="E194" s="173">
        <v>3</v>
      </c>
      <c r="F194" s="69">
        <v>300</v>
      </c>
      <c r="G194" s="163">
        <f t="shared" si="111"/>
        <v>900</v>
      </c>
      <c r="H194" s="61"/>
      <c r="I194" s="70"/>
      <c r="J194" s="71"/>
      <c r="K194" s="71"/>
      <c r="L194" s="72">
        <v>3</v>
      </c>
      <c r="M194" s="51">
        <f t="shared" si="112"/>
        <v>3</v>
      </c>
      <c r="N194" s="73"/>
      <c r="O194" s="74"/>
      <c r="P194" s="74"/>
      <c r="Q194" s="75"/>
      <c r="R194" s="55">
        <f t="shared" si="105"/>
        <v>0</v>
      </c>
      <c r="S194" s="56">
        <f t="shared" si="106"/>
        <v>0</v>
      </c>
      <c r="T194" s="57">
        <f t="shared" si="107"/>
        <v>0</v>
      </c>
      <c r="U194" s="57">
        <f t="shared" si="108"/>
        <v>0</v>
      </c>
      <c r="V194" s="58">
        <f t="shared" si="109"/>
        <v>3</v>
      </c>
      <c r="W194" s="59">
        <f t="shared" si="110"/>
        <v>3</v>
      </c>
    </row>
    <row r="195" spans="2:23" x14ac:dyDescent="0.15">
      <c r="B195" s="76">
        <v>43147</v>
      </c>
      <c r="C195" s="176">
        <v>1</v>
      </c>
      <c r="D195" s="218" t="s">
        <v>273</v>
      </c>
      <c r="E195" s="173">
        <v>3</v>
      </c>
      <c r="F195" s="69">
        <v>300</v>
      </c>
      <c r="G195" s="163">
        <f t="shared" si="111"/>
        <v>900</v>
      </c>
      <c r="H195" s="61"/>
      <c r="I195" s="70"/>
      <c r="J195" s="71"/>
      <c r="K195" s="71"/>
      <c r="L195" s="72">
        <v>3</v>
      </c>
      <c r="M195" s="51">
        <f t="shared" si="112"/>
        <v>3</v>
      </c>
      <c r="N195" s="73"/>
      <c r="O195" s="74"/>
      <c r="P195" s="74"/>
      <c r="Q195" s="75"/>
      <c r="R195" s="55">
        <f t="shared" si="105"/>
        <v>0</v>
      </c>
      <c r="S195" s="56">
        <f t="shared" si="106"/>
        <v>0</v>
      </c>
      <c r="T195" s="57">
        <f t="shared" si="107"/>
        <v>0</v>
      </c>
      <c r="U195" s="57">
        <f t="shared" si="108"/>
        <v>0</v>
      </c>
      <c r="V195" s="58">
        <f t="shared" si="109"/>
        <v>3</v>
      </c>
      <c r="W195" s="59">
        <f t="shared" si="110"/>
        <v>3</v>
      </c>
    </row>
    <row r="196" spans="2:23" x14ac:dyDescent="0.15">
      <c r="B196" s="76">
        <v>43148</v>
      </c>
      <c r="C196" s="176">
        <v>1</v>
      </c>
      <c r="D196" s="218" t="s">
        <v>274</v>
      </c>
      <c r="E196" s="173">
        <v>5</v>
      </c>
      <c r="F196" s="69">
        <v>300</v>
      </c>
      <c r="G196" s="163">
        <f t="shared" si="111"/>
        <v>1500</v>
      </c>
      <c r="H196" s="61"/>
      <c r="I196" s="70"/>
      <c r="J196" s="71"/>
      <c r="K196" s="71"/>
      <c r="L196" s="72">
        <v>5</v>
      </c>
      <c r="M196" s="51">
        <f t="shared" si="112"/>
        <v>5</v>
      </c>
      <c r="N196" s="73"/>
      <c r="O196" s="74"/>
      <c r="P196" s="74"/>
      <c r="Q196" s="75"/>
      <c r="R196" s="55">
        <f t="shared" si="105"/>
        <v>0</v>
      </c>
      <c r="S196" s="56">
        <f t="shared" ref="S196:V202" si="113">I196+N196</f>
        <v>0</v>
      </c>
      <c r="T196" s="57">
        <f t="shared" si="113"/>
        <v>0</v>
      </c>
      <c r="U196" s="57">
        <f t="shared" si="113"/>
        <v>0</v>
      </c>
      <c r="V196" s="58">
        <f t="shared" si="113"/>
        <v>5</v>
      </c>
      <c r="W196" s="59">
        <f t="shared" ref="W196:W202" si="114">SUM(S196:V196)</f>
        <v>5</v>
      </c>
    </row>
    <row r="197" spans="2:23" x14ac:dyDescent="0.15">
      <c r="B197" s="76">
        <v>43149</v>
      </c>
      <c r="C197" s="176">
        <v>1</v>
      </c>
      <c r="D197" s="218" t="s">
        <v>231</v>
      </c>
      <c r="E197" s="173">
        <v>3</v>
      </c>
      <c r="F197" s="69">
        <v>300</v>
      </c>
      <c r="G197" s="163">
        <f t="shared" si="111"/>
        <v>900</v>
      </c>
      <c r="H197" s="61"/>
      <c r="I197" s="70"/>
      <c r="J197" s="71"/>
      <c r="K197" s="71"/>
      <c r="L197" s="72">
        <v>3</v>
      </c>
      <c r="M197" s="51">
        <f t="shared" si="112"/>
        <v>3</v>
      </c>
      <c r="N197" s="73"/>
      <c r="O197" s="74"/>
      <c r="P197" s="74"/>
      <c r="Q197" s="75"/>
      <c r="R197" s="55">
        <f t="shared" si="105"/>
        <v>0</v>
      </c>
      <c r="S197" s="56">
        <f t="shared" si="113"/>
        <v>0</v>
      </c>
      <c r="T197" s="57">
        <f t="shared" si="113"/>
        <v>0</v>
      </c>
      <c r="U197" s="57">
        <f t="shared" si="113"/>
        <v>0</v>
      </c>
      <c r="V197" s="58">
        <f t="shared" si="113"/>
        <v>3</v>
      </c>
      <c r="W197" s="59">
        <f t="shared" si="114"/>
        <v>3</v>
      </c>
    </row>
    <row r="198" spans="2:23" x14ac:dyDescent="0.15">
      <c r="B198" s="76">
        <v>43151</v>
      </c>
      <c r="C198" s="176">
        <v>1</v>
      </c>
      <c r="D198" s="218" t="s">
        <v>272</v>
      </c>
      <c r="E198" s="173">
        <v>1</v>
      </c>
      <c r="F198" s="69">
        <v>300</v>
      </c>
      <c r="G198" s="163">
        <f t="shared" si="111"/>
        <v>300</v>
      </c>
      <c r="H198" s="61"/>
      <c r="I198" s="70"/>
      <c r="J198" s="71"/>
      <c r="K198" s="71"/>
      <c r="L198" s="72">
        <v>1</v>
      </c>
      <c r="M198" s="51">
        <f t="shared" si="112"/>
        <v>1</v>
      </c>
      <c r="N198" s="73"/>
      <c r="O198" s="74"/>
      <c r="P198" s="74"/>
      <c r="Q198" s="75"/>
      <c r="R198" s="55">
        <f t="shared" si="105"/>
        <v>0</v>
      </c>
      <c r="S198" s="56">
        <f t="shared" si="113"/>
        <v>0</v>
      </c>
      <c r="T198" s="57">
        <f t="shared" si="113"/>
        <v>0</v>
      </c>
      <c r="U198" s="57">
        <f t="shared" si="113"/>
        <v>0</v>
      </c>
      <c r="V198" s="58">
        <f t="shared" si="113"/>
        <v>1</v>
      </c>
      <c r="W198" s="59">
        <f t="shared" si="114"/>
        <v>1</v>
      </c>
    </row>
    <row r="199" spans="2:23" x14ac:dyDescent="0.15">
      <c r="B199" s="76">
        <v>43154</v>
      </c>
      <c r="C199" s="176">
        <v>1</v>
      </c>
      <c r="D199" s="218" t="s">
        <v>275</v>
      </c>
      <c r="E199" s="173">
        <v>6</v>
      </c>
      <c r="F199" s="69">
        <v>300</v>
      </c>
      <c r="G199" s="163">
        <f t="shared" si="111"/>
        <v>1800</v>
      </c>
      <c r="H199" s="61"/>
      <c r="I199" s="70"/>
      <c r="J199" s="71"/>
      <c r="K199" s="71"/>
      <c r="L199" s="72">
        <v>6</v>
      </c>
      <c r="M199" s="51">
        <f t="shared" si="112"/>
        <v>6</v>
      </c>
      <c r="N199" s="73"/>
      <c r="O199" s="74"/>
      <c r="P199" s="74"/>
      <c r="Q199" s="75"/>
      <c r="R199" s="55">
        <f t="shared" si="105"/>
        <v>0</v>
      </c>
      <c r="S199" s="56">
        <f t="shared" si="113"/>
        <v>0</v>
      </c>
      <c r="T199" s="57">
        <f t="shared" si="113"/>
        <v>0</v>
      </c>
      <c r="U199" s="57">
        <f t="shared" si="113"/>
        <v>0</v>
      </c>
      <c r="V199" s="58">
        <f t="shared" si="113"/>
        <v>6</v>
      </c>
      <c r="W199" s="59">
        <f t="shared" si="114"/>
        <v>6</v>
      </c>
    </row>
    <row r="200" spans="2:23" x14ac:dyDescent="0.15">
      <c r="B200" s="76">
        <v>43155</v>
      </c>
      <c r="C200" s="176">
        <v>1</v>
      </c>
      <c r="D200" s="218" t="s">
        <v>276</v>
      </c>
      <c r="E200" s="173">
        <v>4</v>
      </c>
      <c r="F200" s="69">
        <v>300</v>
      </c>
      <c r="G200" s="163">
        <f t="shared" si="111"/>
        <v>1200</v>
      </c>
      <c r="H200" s="61"/>
      <c r="I200" s="70"/>
      <c r="J200" s="71"/>
      <c r="K200" s="71"/>
      <c r="L200" s="72">
        <v>4</v>
      </c>
      <c r="M200" s="51">
        <f t="shared" si="112"/>
        <v>4</v>
      </c>
      <c r="N200" s="73"/>
      <c r="O200" s="74"/>
      <c r="P200" s="74"/>
      <c r="Q200" s="75"/>
      <c r="R200" s="55">
        <f t="shared" si="105"/>
        <v>0</v>
      </c>
      <c r="S200" s="56">
        <f t="shared" si="113"/>
        <v>0</v>
      </c>
      <c r="T200" s="57">
        <f t="shared" si="113"/>
        <v>0</v>
      </c>
      <c r="U200" s="57">
        <f t="shared" si="113"/>
        <v>0</v>
      </c>
      <c r="V200" s="58">
        <f t="shared" si="113"/>
        <v>4</v>
      </c>
      <c r="W200" s="59">
        <f t="shared" si="114"/>
        <v>4</v>
      </c>
    </row>
    <row r="201" spans="2:23" x14ac:dyDescent="0.15">
      <c r="B201" s="76">
        <v>43156</v>
      </c>
      <c r="C201" s="176">
        <v>1</v>
      </c>
      <c r="D201" s="218" t="s">
        <v>277</v>
      </c>
      <c r="E201" s="173">
        <v>4</v>
      </c>
      <c r="F201" s="69">
        <v>300</v>
      </c>
      <c r="G201" s="163">
        <f t="shared" si="111"/>
        <v>1200</v>
      </c>
      <c r="H201" s="61"/>
      <c r="I201" s="70"/>
      <c r="J201" s="71"/>
      <c r="K201" s="71"/>
      <c r="L201" s="72">
        <v>4</v>
      </c>
      <c r="M201" s="51">
        <f t="shared" si="112"/>
        <v>4</v>
      </c>
      <c r="N201" s="73"/>
      <c r="O201" s="74"/>
      <c r="P201" s="74"/>
      <c r="Q201" s="75"/>
      <c r="R201" s="55">
        <f t="shared" si="105"/>
        <v>0</v>
      </c>
      <c r="S201" s="56">
        <f t="shared" si="113"/>
        <v>0</v>
      </c>
      <c r="T201" s="57">
        <f t="shared" si="113"/>
        <v>0</v>
      </c>
      <c r="U201" s="57">
        <f t="shared" si="113"/>
        <v>0</v>
      </c>
      <c r="V201" s="58">
        <f t="shared" si="113"/>
        <v>4</v>
      </c>
      <c r="W201" s="59">
        <f t="shared" si="114"/>
        <v>4</v>
      </c>
    </row>
    <row r="202" spans="2:23" ht="12.75" thickBot="1" x14ac:dyDescent="0.2">
      <c r="B202" s="76">
        <v>43158</v>
      </c>
      <c r="C202" s="176">
        <v>1</v>
      </c>
      <c r="D202" s="218" t="s">
        <v>278</v>
      </c>
      <c r="E202" s="173">
        <v>3</v>
      </c>
      <c r="F202" s="69">
        <v>300</v>
      </c>
      <c r="G202" s="163">
        <f t="shared" si="111"/>
        <v>900</v>
      </c>
      <c r="H202" s="61"/>
      <c r="I202" s="70"/>
      <c r="J202" s="71"/>
      <c r="K202" s="71"/>
      <c r="L202" s="72">
        <v>3</v>
      </c>
      <c r="M202" s="51">
        <f t="shared" si="112"/>
        <v>3</v>
      </c>
      <c r="N202" s="73"/>
      <c r="O202" s="74"/>
      <c r="P202" s="74"/>
      <c r="Q202" s="75"/>
      <c r="R202" s="55">
        <f t="shared" si="105"/>
        <v>0</v>
      </c>
      <c r="S202" s="56">
        <f t="shared" si="113"/>
        <v>0</v>
      </c>
      <c r="T202" s="57">
        <f t="shared" si="113"/>
        <v>0</v>
      </c>
      <c r="U202" s="57">
        <f t="shared" si="113"/>
        <v>0</v>
      </c>
      <c r="V202" s="58">
        <f t="shared" si="113"/>
        <v>3</v>
      </c>
      <c r="W202" s="59">
        <f t="shared" si="114"/>
        <v>3</v>
      </c>
    </row>
    <row r="203" spans="2:23" ht="26.25" customHeight="1" thickBot="1" x14ac:dyDescent="0.2">
      <c r="B203" s="77">
        <f>COUNTA(B184:B202)</f>
        <v>18</v>
      </c>
      <c r="C203" s="77">
        <f>COUNTA(C184:C202)</f>
        <v>19</v>
      </c>
      <c r="D203" s="111" t="s">
        <v>24</v>
      </c>
      <c r="E203" s="79">
        <f>SUM(E184:E202)</f>
        <v>63</v>
      </c>
      <c r="F203" s="80">
        <f>COUNT(F184:F202)</f>
        <v>19</v>
      </c>
      <c r="G203" s="81">
        <f t="shared" ref="G203:W203" si="115">SUM(G184:G202)</f>
        <v>18900</v>
      </c>
      <c r="H203" s="79">
        <f t="shared" si="115"/>
        <v>0</v>
      </c>
      <c r="I203" s="82">
        <f t="shared" si="115"/>
        <v>0</v>
      </c>
      <c r="J203" s="83">
        <f t="shared" si="115"/>
        <v>0</v>
      </c>
      <c r="K203" s="83">
        <f t="shared" si="115"/>
        <v>0</v>
      </c>
      <c r="L203" s="81">
        <f t="shared" si="115"/>
        <v>63</v>
      </c>
      <c r="M203" s="79">
        <f t="shared" si="115"/>
        <v>63</v>
      </c>
      <c r="N203" s="84">
        <f t="shared" si="115"/>
        <v>0</v>
      </c>
      <c r="O203" s="85">
        <f t="shared" si="115"/>
        <v>0</v>
      </c>
      <c r="P203" s="85">
        <f t="shared" si="115"/>
        <v>0</v>
      </c>
      <c r="Q203" s="86">
        <f t="shared" si="115"/>
        <v>0</v>
      </c>
      <c r="R203" s="125">
        <f t="shared" si="115"/>
        <v>0</v>
      </c>
      <c r="S203" s="88">
        <f t="shared" si="115"/>
        <v>0</v>
      </c>
      <c r="T203" s="89">
        <f t="shared" si="115"/>
        <v>0</v>
      </c>
      <c r="U203" s="89">
        <f t="shared" si="115"/>
        <v>0</v>
      </c>
      <c r="V203" s="90">
        <f t="shared" si="115"/>
        <v>63</v>
      </c>
      <c r="W203" s="91">
        <f t="shared" si="115"/>
        <v>63</v>
      </c>
    </row>
    <row r="204" spans="2:23" ht="33" customHeight="1" thickBot="1" x14ac:dyDescent="0.2">
      <c r="B204" s="115" t="s">
        <v>35</v>
      </c>
      <c r="C204" s="3"/>
      <c r="D204" s="3"/>
      <c r="G204" s="96"/>
      <c r="H204" s="96"/>
      <c r="S204" s="138"/>
      <c r="T204" s="92"/>
      <c r="V204" s="3"/>
      <c r="W204" s="3"/>
    </row>
    <row r="205" spans="2:23" ht="13.5" customHeight="1" x14ac:dyDescent="0.15">
      <c r="B205" s="288" t="s">
        <v>18</v>
      </c>
      <c r="C205" s="291" t="s">
        <v>19</v>
      </c>
      <c r="D205" s="292" t="s">
        <v>20</v>
      </c>
      <c r="E205" s="283" t="s">
        <v>21</v>
      </c>
      <c r="F205" s="251"/>
      <c r="G205" s="251"/>
      <c r="H205" s="251"/>
      <c r="I205" s="251"/>
      <c r="J205" s="251"/>
      <c r="K205" s="251"/>
      <c r="L205" s="251"/>
      <c r="M205" s="251"/>
      <c r="N205" s="277" t="s">
        <v>4</v>
      </c>
      <c r="O205" s="278"/>
      <c r="P205" s="278"/>
      <c r="Q205" s="278"/>
      <c r="R205" s="279"/>
      <c r="S205" s="229" t="s">
        <v>5</v>
      </c>
      <c r="T205" s="230"/>
      <c r="U205" s="230"/>
      <c r="V205" s="230"/>
      <c r="W205" s="231"/>
    </row>
    <row r="206" spans="2:23" ht="13.5" customHeight="1" x14ac:dyDescent="0.15">
      <c r="B206" s="289"/>
      <c r="C206" s="263"/>
      <c r="D206" s="266"/>
      <c r="E206" s="287" t="s">
        <v>6</v>
      </c>
      <c r="F206" s="257"/>
      <c r="G206" s="257"/>
      <c r="H206" s="258"/>
      <c r="I206" s="284" t="s">
        <v>7</v>
      </c>
      <c r="J206" s="285"/>
      <c r="K206" s="285"/>
      <c r="L206" s="285"/>
      <c r="M206" s="286"/>
      <c r="N206" s="239" t="s">
        <v>7</v>
      </c>
      <c r="O206" s="239"/>
      <c r="P206" s="239"/>
      <c r="Q206" s="239"/>
      <c r="R206" s="240"/>
      <c r="S206" s="232"/>
      <c r="T206" s="233"/>
      <c r="U206" s="233"/>
      <c r="V206" s="233"/>
      <c r="W206" s="234"/>
    </row>
    <row r="207" spans="2:23" ht="12.75" thickBot="1" x14ac:dyDescent="0.2">
      <c r="B207" s="290"/>
      <c r="C207" s="264"/>
      <c r="D207" s="267"/>
      <c r="E207" s="40" t="s">
        <v>8</v>
      </c>
      <c r="F207" s="41" t="s">
        <v>22</v>
      </c>
      <c r="G207" s="42" t="s">
        <v>9</v>
      </c>
      <c r="H207" s="40" t="s">
        <v>23</v>
      </c>
      <c r="I207" s="5" t="s">
        <v>11</v>
      </c>
      <c r="J207" s="6" t="s">
        <v>12</v>
      </c>
      <c r="K207" s="6" t="s">
        <v>13</v>
      </c>
      <c r="L207" s="7" t="s">
        <v>14</v>
      </c>
      <c r="M207" s="8" t="s">
        <v>15</v>
      </c>
      <c r="N207" s="9" t="s">
        <v>11</v>
      </c>
      <c r="O207" s="10" t="s">
        <v>12</v>
      </c>
      <c r="P207" s="10" t="s">
        <v>13</v>
      </c>
      <c r="Q207" s="11" t="s">
        <v>14</v>
      </c>
      <c r="R207" s="12" t="s">
        <v>15</v>
      </c>
      <c r="S207" s="13" t="s">
        <v>11</v>
      </c>
      <c r="T207" s="14" t="s">
        <v>12</v>
      </c>
      <c r="U207" s="14" t="s">
        <v>13</v>
      </c>
      <c r="V207" s="15" t="s">
        <v>14</v>
      </c>
      <c r="W207" s="16" t="s">
        <v>15</v>
      </c>
    </row>
    <row r="208" spans="2:23" x14ac:dyDescent="0.15">
      <c r="B208" s="214">
        <v>43165</v>
      </c>
      <c r="C208" s="176">
        <v>1</v>
      </c>
      <c r="D208" s="60" t="s">
        <v>279</v>
      </c>
      <c r="E208" s="173">
        <v>9</v>
      </c>
      <c r="F208" s="69">
        <v>300</v>
      </c>
      <c r="G208" s="163">
        <f>F208*E208</f>
        <v>2700</v>
      </c>
      <c r="H208" s="61"/>
      <c r="I208" s="70"/>
      <c r="J208" s="71"/>
      <c r="K208" s="71"/>
      <c r="L208" s="72">
        <v>9</v>
      </c>
      <c r="M208" s="51">
        <f>SUM(I208:L208)</f>
        <v>9</v>
      </c>
      <c r="N208" s="73"/>
      <c r="O208" s="74"/>
      <c r="P208" s="74"/>
      <c r="Q208" s="75"/>
      <c r="R208" s="224">
        <f>SUM(N208:Q208)</f>
        <v>0</v>
      </c>
      <c r="S208" s="225">
        <f>I208+N208</f>
        <v>0</v>
      </c>
      <c r="T208" s="226">
        <f>J208+O208</f>
        <v>0</v>
      </c>
      <c r="U208" s="226">
        <f>K208+P208</f>
        <v>0</v>
      </c>
      <c r="V208" s="227">
        <f>L208+Q208</f>
        <v>9</v>
      </c>
      <c r="W208" s="228">
        <f>SUM(S208:V208)</f>
        <v>9</v>
      </c>
    </row>
    <row r="209" spans="2:23" x14ac:dyDescent="0.15">
      <c r="B209" s="214">
        <v>43167</v>
      </c>
      <c r="C209" s="176">
        <v>1</v>
      </c>
      <c r="D209" s="218" t="s">
        <v>280</v>
      </c>
      <c r="E209" s="173">
        <v>5</v>
      </c>
      <c r="F209" s="69">
        <v>300</v>
      </c>
      <c r="G209" s="163">
        <f>F209*E209</f>
        <v>1500</v>
      </c>
      <c r="H209" s="61"/>
      <c r="I209" s="70"/>
      <c r="J209" s="71"/>
      <c r="K209" s="71"/>
      <c r="L209" s="72">
        <v>5</v>
      </c>
      <c r="M209" s="51">
        <f>SUM(I209:L209)</f>
        <v>5</v>
      </c>
      <c r="N209" s="73"/>
      <c r="O209" s="74"/>
      <c r="P209" s="74"/>
      <c r="Q209" s="75"/>
      <c r="R209" s="133">
        <f t="shared" ref="R209:R225" si="116">SUM(N209:Q209)</f>
        <v>0</v>
      </c>
      <c r="S209" s="134">
        <f t="shared" ref="S209:S225" si="117">I209+N209</f>
        <v>0</v>
      </c>
      <c r="T209" s="135">
        <f t="shared" ref="T209:T225" si="118">J209+O209</f>
        <v>0</v>
      </c>
      <c r="U209" s="135">
        <f t="shared" ref="U209:U225" si="119">K209+P209</f>
        <v>0</v>
      </c>
      <c r="V209" s="136">
        <f t="shared" ref="V209:V225" si="120">L209+Q209</f>
        <v>5</v>
      </c>
      <c r="W209" s="137">
        <f t="shared" ref="W209:W225" si="121">SUM(S209:V209)</f>
        <v>5</v>
      </c>
    </row>
    <row r="210" spans="2:23" x14ac:dyDescent="0.15">
      <c r="B210" s="214"/>
      <c r="C210" s="176">
        <v>1</v>
      </c>
      <c r="D210" s="218" t="s">
        <v>281</v>
      </c>
      <c r="E210" s="173">
        <v>4</v>
      </c>
      <c r="F210" s="69"/>
      <c r="G210" s="163">
        <f>F210*E210</f>
        <v>0</v>
      </c>
      <c r="H210" s="61"/>
      <c r="I210" s="70"/>
      <c r="J210" s="71"/>
      <c r="K210" s="71"/>
      <c r="L210" s="72"/>
      <c r="M210" s="51">
        <f>SUM(I210:L210)</f>
        <v>0</v>
      </c>
      <c r="N210" s="73"/>
      <c r="O210" s="74"/>
      <c r="P210" s="74"/>
      <c r="Q210" s="75">
        <v>4</v>
      </c>
      <c r="R210" s="55">
        <f t="shared" si="116"/>
        <v>4</v>
      </c>
      <c r="S210" s="56">
        <f t="shared" si="117"/>
        <v>0</v>
      </c>
      <c r="T210" s="57">
        <f t="shared" si="118"/>
        <v>0</v>
      </c>
      <c r="U210" s="57">
        <f t="shared" si="119"/>
        <v>0</v>
      </c>
      <c r="V210" s="58">
        <f t="shared" si="120"/>
        <v>4</v>
      </c>
      <c r="W210" s="59">
        <f t="shared" si="121"/>
        <v>4</v>
      </c>
    </row>
    <row r="211" spans="2:23" x14ac:dyDescent="0.15">
      <c r="B211" s="76">
        <v>43168</v>
      </c>
      <c r="C211" s="176">
        <v>1</v>
      </c>
      <c r="D211" s="218" t="s">
        <v>282</v>
      </c>
      <c r="E211" s="173">
        <v>3</v>
      </c>
      <c r="F211" s="69"/>
      <c r="G211" s="163">
        <f>F211*E211</f>
        <v>0</v>
      </c>
      <c r="H211" s="61">
        <v>9</v>
      </c>
      <c r="I211" s="70"/>
      <c r="J211" s="71"/>
      <c r="K211" s="71"/>
      <c r="L211" s="72">
        <v>3</v>
      </c>
      <c r="M211" s="51">
        <f>SUM(I211:L211)</f>
        <v>3</v>
      </c>
      <c r="N211" s="73"/>
      <c r="O211" s="74"/>
      <c r="P211" s="74"/>
      <c r="Q211" s="75"/>
      <c r="R211" s="55">
        <f t="shared" si="116"/>
        <v>0</v>
      </c>
      <c r="S211" s="56">
        <f t="shared" si="117"/>
        <v>0</v>
      </c>
      <c r="T211" s="57">
        <f t="shared" si="118"/>
        <v>0</v>
      </c>
      <c r="U211" s="57">
        <f t="shared" si="119"/>
        <v>0</v>
      </c>
      <c r="V211" s="58">
        <f t="shared" si="120"/>
        <v>3</v>
      </c>
      <c r="W211" s="59">
        <f t="shared" si="121"/>
        <v>3</v>
      </c>
    </row>
    <row r="212" spans="2:23" x14ac:dyDescent="0.15">
      <c r="B212" s="76">
        <v>43169</v>
      </c>
      <c r="C212" s="176">
        <v>1</v>
      </c>
      <c r="D212" s="218" t="s">
        <v>283</v>
      </c>
      <c r="E212" s="173">
        <v>1</v>
      </c>
      <c r="F212" s="69">
        <v>300</v>
      </c>
      <c r="G212" s="163">
        <f>F212*E212</f>
        <v>300</v>
      </c>
      <c r="H212" s="61"/>
      <c r="I212" s="70"/>
      <c r="J212" s="71"/>
      <c r="K212" s="71"/>
      <c r="L212" s="72">
        <v>1</v>
      </c>
      <c r="M212" s="51">
        <f>SUM(I212:L212)</f>
        <v>1</v>
      </c>
      <c r="N212" s="73"/>
      <c r="O212" s="74"/>
      <c r="P212" s="74"/>
      <c r="Q212" s="75"/>
      <c r="R212" s="55">
        <f t="shared" si="116"/>
        <v>0</v>
      </c>
      <c r="S212" s="56">
        <f t="shared" si="117"/>
        <v>0</v>
      </c>
      <c r="T212" s="57">
        <f t="shared" si="118"/>
        <v>0</v>
      </c>
      <c r="U212" s="57">
        <f t="shared" si="119"/>
        <v>0</v>
      </c>
      <c r="V212" s="58">
        <f t="shared" si="120"/>
        <v>1</v>
      </c>
      <c r="W212" s="59">
        <f t="shared" si="121"/>
        <v>1</v>
      </c>
    </row>
    <row r="213" spans="2:23" x14ac:dyDescent="0.15">
      <c r="B213" s="76">
        <v>43170</v>
      </c>
      <c r="C213" s="176">
        <v>1</v>
      </c>
      <c r="D213" s="218" t="s">
        <v>284</v>
      </c>
      <c r="E213" s="173">
        <v>1</v>
      </c>
      <c r="F213" s="69">
        <v>300</v>
      </c>
      <c r="G213" s="163">
        <f t="shared" ref="G213:G225" si="122">F213*E213</f>
        <v>300</v>
      </c>
      <c r="H213" s="61">
        <v>3</v>
      </c>
      <c r="I213" s="70"/>
      <c r="J213" s="71"/>
      <c r="K213" s="71"/>
      <c r="L213" s="72">
        <v>2</v>
      </c>
      <c r="M213" s="51">
        <f t="shared" ref="M213:M225" si="123">SUM(I213:L213)</f>
        <v>2</v>
      </c>
      <c r="N213" s="73"/>
      <c r="O213" s="74"/>
      <c r="P213" s="74"/>
      <c r="Q213" s="75"/>
      <c r="R213" s="55">
        <f t="shared" si="116"/>
        <v>0</v>
      </c>
      <c r="S213" s="56">
        <f t="shared" si="117"/>
        <v>0</v>
      </c>
      <c r="T213" s="57">
        <f t="shared" si="118"/>
        <v>0</v>
      </c>
      <c r="U213" s="57">
        <f t="shared" si="119"/>
        <v>0</v>
      </c>
      <c r="V213" s="58">
        <f t="shared" si="120"/>
        <v>2</v>
      </c>
      <c r="W213" s="59">
        <f t="shared" si="121"/>
        <v>2</v>
      </c>
    </row>
    <row r="214" spans="2:23" x14ac:dyDescent="0.15">
      <c r="B214" s="76">
        <v>43172</v>
      </c>
      <c r="C214" s="176">
        <v>1</v>
      </c>
      <c r="D214" s="218" t="s">
        <v>272</v>
      </c>
      <c r="E214" s="173">
        <v>4</v>
      </c>
      <c r="F214" s="69">
        <v>300</v>
      </c>
      <c r="G214" s="163">
        <f t="shared" si="122"/>
        <v>1200</v>
      </c>
      <c r="H214" s="61"/>
      <c r="I214" s="70"/>
      <c r="J214" s="71"/>
      <c r="K214" s="71"/>
      <c r="L214" s="72">
        <v>4</v>
      </c>
      <c r="M214" s="51">
        <f t="shared" si="123"/>
        <v>4</v>
      </c>
      <c r="N214" s="73"/>
      <c r="O214" s="74"/>
      <c r="P214" s="74"/>
      <c r="Q214" s="75"/>
      <c r="R214" s="55">
        <f t="shared" si="116"/>
        <v>0</v>
      </c>
      <c r="S214" s="56">
        <f t="shared" si="117"/>
        <v>0</v>
      </c>
      <c r="T214" s="57">
        <f t="shared" si="118"/>
        <v>0</v>
      </c>
      <c r="U214" s="57">
        <f t="shared" si="119"/>
        <v>0</v>
      </c>
      <c r="V214" s="58">
        <f t="shared" si="120"/>
        <v>4</v>
      </c>
      <c r="W214" s="59">
        <f t="shared" si="121"/>
        <v>4</v>
      </c>
    </row>
    <row r="215" spans="2:23" x14ac:dyDescent="0.15">
      <c r="B215" s="76">
        <v>43173</v>
      </c>
      <c r="C215" s="176">
        <v>1</v>
      </c>
      <c r="D215" s="218" t="s">
        <v>285</v>
      </c>
      <c r="E215" s="173">
        <v>4</v>
      </c>
      <c r="F215" s="69">
        <v>300</v>
      </c>
      <c r="G215" s="163">
        <f t="shared" si="122"/>
        <v>1200</v>
      </c>
      <c r="H215" s="61"/>
      <c r="I215" s="70"/>
      <c r="J215" s="71"/>
      <c r="K215" s="71"/>
      <c r="L215" s="72">
        <v>4</v>
      </c>
      <c r="M215" s="51">
        <f t="shared" si="123"/>
        <v>4</v>
      </c>
      <c r="N215" s="73"/>
      <c r="O215" s="74"/>
      <c r="P215" s="74"/>
      <c r="Q215" s="75"/>
      <c r="R215" s="55">
        <f t="shared" si="116"/>
        <v>0</v>
      </c>
      <c r="S215" s="56">
        <f t="shared" si="117"/>
        <v>0</v>
      </c>
      <c r="T215" s="57">
        <f t="shared" si="118"/>
        <v>0</v>
      </c>
      <c r="U215" s="57">
        <f t="shared" si="119"/>
        <v>0</v>
      </c>
      <c r="V215" s="58">
        <f t="shared" si="120"/>
        <v>4</v>
      </c>
      <c r="W215" s="59">
        <f t="shared" si="121"/>
        <v>4</v>
      </c>
    </row>
    <row r="216" spans="2:23" x14ac:dyDescent="0.15">
      <c r="B216" s="76">
        <v>43175</v>
      </c>
      <c r="C216" s="176">
        <v>1</v>
      </c>
      <c r="D216" s="218" t="s">
        <v>286</v>
      </c>
      <c r="E216" s="173">
        <v>3</v>
      </c>
      <c r="F216" s="69">
        <v>300</v>
      </c>
      <c r="G216" s="163">
        <f t="shared" si="122"/>
        <v>900</v>
      </c>
      <c r="H216" s="61"/>
      <c r="I216" s="70"/>
      <c r="J216" s="71"/>
      <c r="K216" s="71"/>
      <c r="L216" s="72">
        <v>3</v>
      </c>
      <c r="M216" s="51">
        <f t="shared" si="123"/>
        <v>3</v>
      </c>
      <c r="N216" s="73"/>
      <c r="O216" s="74"/>
      <c r="P216" s="74"/>
      <c r="Q216" s="75"/>
      <c r="R216" s="55">
        <f t="shared" si="116"/>
        <v>0</v>
      </c>
      <c r="S216" s="56">
        <f t="shared" si="117"/>
        <v>0</v>
      </c>
      <c r="T216" s="57">
        <f t="shared" si="118"/>
        <v>0</v>
      </c>
      <c r="U216" s="57">
        <f t="shared" si="119"/>
        <v>0</v>
      </c>
      <c r="V216" s="58">
        <f t="shared" si="120"/>
        <v>3</v>
      </c>
      <c r="W216" s="59">
        <f t="shared" si="121"/>
        <v>3</v>
      </c>
    </row>
    <row r="217" spans="2:23" x14ac:dyDescent="0.15">
      <c r="B217" s="76">
        <v>43176</v>
      </c>
      <c r="C217" s="176">
        <v>1</v>
      </c>
      <c r="D217" s="218" t="s">
        <v>288</v>
      </c>
      <c r="E217" s="173">
        <v>5</v>
      </c>
      <c r="F217" s="69">
        <v>300</v>
      </c>
      <c r="G217" s="163">
        <f t="shared" si="122"/>
        <v>1500</v>
      </c>
      <c r="H217" s="61"/>
      <c r="I217" s="70"/>
      <c r="J217" s="71"/>
      <c r="K217" s="71"/>
      <c r="L217" s="72">
        <v>5</v>
      </c>
      <c r="M217" s="51">
        <f t="shared" si="123"/>
        <v>5</v>
      </c>
      <c r="N217" s="73"/>
      <c r="O217" s="74"/>
      <c r="P217" s="74"/>
      <c r="Q217" s="75"/>
      <c r="R217" s="55">
        <f t="shared" si="116"/>
        <v>0</v>
      </c>
      <c r="S217" s="56">
        <f t="shared" si="117"/>
        <v>0</v>
      </c>
      <c r="T217" s="57">
        <f t="shared" si="118"/>
        <v>0</v>
      </c>
      <c r="U217" s="57">
        <f t="shared" si="119"/>
        <v>0</v>
      </c>
      <c r="V217" s="58">
        <f t="shared" si="120"/>
        <v>5</v>
      </c>
      <c r="W217" s="59">
        <f t="shared" si="121"/>
        <v>5</v>
      </c>
    </row>
    <row r="218" spans="2:23" x14ac:dyDescent="0.15">
      <c r="B218" s="76">
        <v>43181</v>
      </c>
      <c r="C218" s="176">
        <v>1</v>
      </c>
      <c r="D218" s="218" t="s">
        <v>287</v>
      </c>
      <c r="E218" s="173">
        <v>4</v>
      </c>
      <c r="F218" s="69">
        <v>300</v>
      </c>
      <c r="G218" s="163">
        <f t="shared" si="122"/>
        <v>1200</v>
      </c>
      <c r="H218" s="61"/>
      <c r="I218" s="70"/>
      <c r="J218" s="71"/>
      <c r="K218" s="71"/>
      <c r="L218" s="72">
        <v>4</v>
      </c>
      <c r="M218" s="51">
        <f t="shared" si="123"/>
        <v>4</v>
      </c>
      <c r="N218" s="73"/>
      <c r="O218" s="74"/>
      <c r="P218" s="74"/>
      <c r="Q218" s="75"/>
      <c r="R218" s="55">
        <f t="shared" si="116"/>
        <v>0</v>
      </c>
      <c r="S218" s="56">
        <f t="shared" si="117"/>
        <v>0</v>
      </c>
      <c r="T218" s="57">
        <f t="shared" si="118"/>
        <v>0</v>
      </c>
      <c r="U218" s="57">
        <f t="shared" si="119"/>
        <v>0</v>
      </c>
      <c r="V218" s="58">
        <f t="shared" si="120"/>
        <v>4</v>
      </c>
      <c r="W218" s="59">
        <f t="shared" si="121"/>
        <v>4</v>
      </c>
    </row>
    <row r="219" spans="2:23" x14ac:dyDescent="0.15">
      <c r="B219" s="76">
        <v>43183</v>
      </c>
      <c r="C219" s="176">
        <v>1</v>
      </c>
      <c r="D219" s="218" t="s">
        <v>289</v>
      </c>
      <c r="E219" s="173">
        <v>1</v>
      </c>
      <c r="F219" s="69">
        <v>300</v>
      </c>
      <c r="G219" s="163">
        <f t="shared" ref="G219:G221" si="124">F219*E219</f>
        <v>300</v>
      </c>
      <c r="H219" s="61"/>
      <c r="I219" s="70"/>
      <c r="J219" s="71"/>
      <c r="K219" s="71"/>
      <c r="L219" s="72">
        <v>1</v>
      </c>
      <c r="M219" s="51">
        <f t="shared" ref="M219:M221" si="125">SUM(I219:L219)</f>
        <v>1</v>
      </c>
      <c r="N219" s="73"/>
      <c r="O219" s="74"/>
      <c r="P219" s="74"/>
      <c r="Q219" s="75"/>
      <c r="R219" s="55">
        <f t="shared" ref="R219:R221" si="126">SUM(N219:Q219)</f>
        <v>0</v>
      </c>
      <c r="S219" s="56">
        <f t="shared" ref="S219:S221" si="127">I219+N219</f>
        <v>0</v>
      </c>
      <c r="T219" s="57">
        <f t="shared" ref="T219:T221" si="128">J219+O219</f>
        <v>0</v>
      </c>
      <c r="U219" s="57">
        <f t="shared" ref="U219:U221" si="129">K219+P219</f>
        <v>0</v>
      </c>
      <c r="V219" s="58">
        <f t="shared" ref="V219:V221" si="130">L219+Q219</f>
        <v>1</v>
      </c>
      <c r="W219" s="59">
        <f t="shared" ref="W219:W221" si="131">SUM(S219:V219)</f>
        <v>1</v>
      </c>
    </row>
    <row r="220" spans="2:23" x14ac:dyDescent="0.15">
      <c r="B220" s="76"/>
      <c r="C220" s="176">
        <v>1</v>
      </c>
      <c r="D220" s="215" t="s">
        <v>290</v>
      </c>
      <c r="E220" s="173">
        <v>1</v>
      </c>
      <c r="F220" s="69">
        <v>300</v>
      </c>
      <c r="G220" s="163">
        <f t="shared" si="124"/>
        <v>300</v>
      </c>
      <c r="H220" s="61"/>
      <c r="I220" s="70"/>
      <c r="J220" s="71"/>
      <c r="K220" s="71"/>
      <c r="L220" s="72">
        <v>1</v>
      </c>
      <c r="M220" s="51">
        <f t="shared" si="125"/>
        <v>1</v>
      </c>
      <c r="N220" s="73"/>
      <c r="O220" s="74"/>
      <c r="P220" s="74"/>
      <c r="Q220" s="75"/>
      <c r="R220" s="55">
        <f t="shared" si="126"/>
        <v>0</v>
      </c>
      <c r="S220" s="56">
        <f t="shared" si="127"/>
        <v>0</v>
      </c>
      <c r="T220" s="57">
        <f t="shared" si="128"/>
        <v>0</v>
      </c>
      <c r="U220" s="57">
        <f t="shared" si="129"/>
        <v>0</v>
      </c>
      <c r="V220" s="58">
        <f t="shared" si="130"/>
        <v>1</v>
      </c>
      <c r="W220" s="59">
        <f t="shared" si="131"/>
        <v>1</v>
      </c>
    </row>
    <row r="221" spans="2:23" x14ac:dyDescent="0.15">
      <c r="B221" s="76">
        <v>43184</v>
      </c>
      <c r="C221" s="176">
        <v>1</v>
      </c>
      <c r="D221" s="218" t="s">
        <v>289</v>
      </c>
      <c r="E221" s="173">
        <v>2</v>
      </c>
      <c r="F221" s="69">
        <v>300</v>
      </c>
      <c r="G221" s="163">
        <f t="shared" si="124"/>
        <v>600</v>
      </c>
      <c r="H221" s="61"/>
      <c r="I221" s="70"/>
      <c r="J221" s="71"/>
      <c r="K221" s="71"/>
      <c r="L221" s="72">
        <v>2</v>
      </c>
      <c r="M221" s="51">
        <f t="shared" si="125"/>
        <v>2</v>
      </c>
      <c r="N221" s="73"/>
      <c r="O221" s="74"/>
      <c r="P221" s="74"/>
      <c r="Q221" s="75"/>
      <c r="R221" s="55">
        <f t="shared" si="126"/>
        <v>0</v>
      </c>
      <c r="S221" s="56">
        <f t="shared" si="127"/>
        <v>0</v>
      </c>
      <c r="T221" s="57">
        <f t="shared" si="128"/>
        <v>0</v>
      </c>
      <c r="U221" s="57">
        <f t="shared" si="129"/>
        <v>0</v>
      </c>
      <c r="V221" s="58">
        <f t="shared" si="130"/>
        <v>2</v>
      </c>
      <c r="W221" s="59">
        <f t="shared" si="131"/>
        <v>2</v>
      </c>
    </row>
    <row r="222" spans="2:23" x14ac:dyDescent="0.15">
      <c r="B222" s="76">
        <v>43186</v>
      </c>
      <c r="C222" s="176">
        <v>1</v>
      </c>
      <c r="D222" s="218" t="s">
        <v>291</v>
      </c>
      <c r="E222" s="173">
        <v>1</v>
      </c>
      <c r="F222" s="69">
        <v>300</v>
      </c>
      <c r="G222" s="163">
        <f t="shared" si="122"/>
        <v>300</v>
      </c>
      <c r="H222" s="61"/>
      <c r="I222" s="70"/>
      <c r="J222" s="71"/>
      <c r="K222" s="71"/>
      <c r="L222" s="72">
        <v>1</v>
      </c>
      <c r="M222" s="51">
        <f t="shared" si="123"/>
        <v>1</v>
      </c>
      <c r="N222" s="73"/>
      <c r="O222" s="74"/>
      <c r="P222" s="74"/>
      <c r="Q222" s="75"/>
      <c r="R222" s="55">
        <f t="shared" si="116"/>
        <v>0</v>
      </c>
      <c r="S222" s="56">
        <f t="shared" si="117"/>
        <v>0</v>
      </c>
      <c r="T222" s="57">
        <f t="shared" si="118"/>
        <v>0</v>
      </c>
      <c r="U222" s="57">
        <f t="shared" si="119"/>
        <v>0</v>
      </c>
      <c r="V222" s="58">
        <f t="shared" si="120"/>
        <v>1</v>
      </c>
      <c r="W222" s="59">
        <f t="shared" si="121"/>
        <v>1</v>
      </c>
    </row>
    <row r="223" spans="2:23" x14ac:dyDescent="0.15">
      <c r="B223" s="76"/>
      <c r="C223" s="176">
        <v>1</v>
      </c>
      <c r="D223" s="215" t="s">
        <v>209</v>
      </c>
      <c r="E223" s="173">
        <v>5</v>
      </c>
      <c r="F223" s="69">
        <v>300</v>
      </c>
      <c r="G223" s="163">
        <f t="shared" si="122"/>
        <v>1500</v>
      </c>
      <c r="H223" s="61"/>
      <c r="I223" s="70"/>
      <c r="J223" s="71"/>
      <c r="K223" s="71"/>
      <c r="L223" s="72">
        <v>5</v>
      </c>
      <c r="M223" s="51">
        <f t="shared" si="123"/>
        <v>5</v>
      </c>
      <c r="N223" s="73"/>
      <c r="O223" s="74"/>
      <c r="P223" s="74"/>
      <c r="Q223" s="75"/>
      <c r="R223" s="55">
        <f t="shared" si="116"/>
        <v>0</v>
      </c>
      <c r="S223" s="56">
        <f t="shared" si="117"/>
        <v>0</v>
      </c>
      <c r="T223" s="57">
        <f t="shared" si="118"/>
        <v>0</v>
      </c>
      <c r="U223" s="57">
        <f t="shared" si="119"/>
        <v>0</v>
      </c>
      <c r="V223" s="58">
        <f t="shared" si="120"/>
        <v>5</v>
      </c>
      <c r="W223" s="59">
        <f t="shared" si="121"/>
        <v>5</v>
      </c>
    </row>
    <row r="224" spans="2:23" x14ac:dyDescent="0.15">
      <c r="B224" s="76">
        <v>43188</v>
      </c>
      <c r="C224" s="176">
        <v>1</v>
      </c>
      <c r="D224" s="218" t="s">
        <v>209</v>
      </c>
      <c r="E224" s="173">
        <v>1</v>
      </c>
      <c r="F224" s="69">
        <v>300</v>
      </c>
      <c r="G224" s="163">
        <f t="shared" ref="G224" si="132">F224*E224</f>
        <v>300</v>
      </c>
      <c r="H224" s="61"/>
      <c r="I224" s="70"/>
      <c r="J224" s="71"/>
      <c r="K224" s="71"/>
      <c r="L224" s="72">
        <v>1</v>
      </c>
      <c r="M224" s="51">
        <f t="shared" ref="M224" si="133">SUM(I224:L224)</f>
        <v>1</v>
      </c>
      <c r="N224" s="73"/>
      <c r="O224" s="74"/>
      <c r="P224" s="74"/>
      <c r="Q224" s="75"/>
      <c r="R224" s="55">
        <f t="shared" ref="R224" si="134">SUM(N224:Q224)</f>
        <v>0</v>
      </c>
      <c r="S224" s="56">
        <f t="shared" ref="S224" si="135">I224+N224</f>
        <v>0</v>
      </c>
      <c r="T224" s="57">
        <f t="shared" ref="T224" si="136">J224+O224</f>
        <v>0</v>
      </c>
      <c r="U224" s="57">
        <f t="shared" ref="U224" si="137">K224+P224</f>
        <v>0</v>
      </c>
      <c r="V224" s="58">
        <f t="shared" ref="V224" si="138">L224+Q224</f>
        <v>1</v>
      </c>
      <c r="W224" s="59">
        <f t="shared" ref="W224" si="139">SUM(S224:V224)</f>
        <v>1</v>
      </c>
    </row>
    <row r="225" spans="2:23" ht="12.75" thickBot="1" x14ac:dyDescent="0.2">
      <c r="B225" s="76">
        <v>43189</v>
      </c>
      <c r="C225" s="176">
        <v>1</v>
      </c>
      <c r="D225" s="218" t="s">
        <v>292</v>
      </c>
      <c r="E225" s="173">
        <v>5</v>
      </c>
      <c r="F225" s="69">
        <v>300</v>
      </c>
      <c r="G225" s="163">
        <f t="shared" si="122"/>
        <v>1500</v>
      </c>
      <c r="H225" s="61"/>
      <c r="I225" s="70"/>
      <c r="J225" s="71"/>
      <c r="K225" s="71"/>
      <c r="L225" s="72">
        <v>5</v>
      </c>
      <c r="M225" s="51">
        <f t="shared" si="123"/>
        <v>5</v>
      </c>
      <c r="N225" s="73"/>
      <c r="O225" s="74"/>
      <c r="P225" s="74"/>
      <c r="Q225" s="75"/>
      <c r="R225" s="55">
        <f t="shared" si="116"/>
        <v>0</v>
      </c>
      <c r="S225" s="56">
        <f t="shared" si="117"/>
        <v>0</v>
      </c>
      <c r="T225" s="57">
        <f t="shared" si="118"/>
        <v>0</v>
      </c>
      <c r="U225" s="57">
        <f t="shared" si="119"/>
        <v>0</v>
      </c>
      <c r="V225" s="58">
        <f t="shared" si="120"/>
        <v>5</v>
      </c>
      <c r="W225" s="59">
        <f t="shared" si="121"/>
        <v>5</v>
      </c>
    </row>
    <row r="226" spans="2:23" ht="26.25" customHeight="1" thickBot="1" x14ac:dyDescent="0.2">
      <c r="B226" s="77">
        <f>COUNTA(B209:B225)</f>
        <v>14</v>
      </c>
      <c r="C226" s="77">
        <f>COUNTA(C209:C225)</f>
        <v>17</v>
      </c>
      <c r="D226" s="111" t="s">
        <v>24</v>
      </c>
      <c r="E226" s="79">
        <f>SUM(E209:E225)</f>
        <v>50</v>
      </c>
      <c r="F226" s="80">
        <f>COUNT(F208:F225)</f>
        <v>16</v>
      </c>
      <c r="G226" s="81">
        <f t="shared" ref="G226:W226" si="140">SUM(G209:G225)</f>
        <v>12900</v>
      </c>
      <c r="H226" s="100">
        <f t="shared" si="140"/>
        <v>12</v>
      </c>
      <c r="I226" s="101">
        <f t="shared" si="140"/>
        <v>0</v>
      </c>
      <c r="J226" s="102">
        <f t="shared" si="140"/>
        <v>0</v>
      </c>
      <c r="K226" s="102">
        <f t="shared" si="140"/>
        <v>0</v>
      </c>
      <c r="L226" s="81">
        <f t="shared" si="140"/>
        <v>47</v>
      </c>
      <c r="M226" s="112">
        <f t="shared" si="140"/>
        <v>47</v>
      </c>
      <c r="N226" s="84">
        <f t="shared" si="140"/>
        <v>0</v>
      </c>
      <c r="O226" s="85">
        <f t="shared" si="140"/>
        <v>0</v>
      </c>
      <c r="P226" s="85">
        <f t="shared" si="140"/>
        <v>0</v>
      </c>
      <c r="Q226" s="86">
        <f t="shared" si="140"/>
        <v>4</v>
      </c>
      <c r="R226" s="105">
        <f t="shared" si="140"/>
        <v>4</v>
      </c>
      <c r="S226" s="106">
        <f t="shared" si="140"/>
        <v>0</v>
      </c>
      <c r="T226" s="89">
        <f t="shared" si="140"/>
        <v>0</v>
      </c>
      <c r="U226" s="89">
        <f t="shared" si="140"/>
        <v>0</v>
      </c>
      <c r="V226" s="107">
        <f t="shared" si="140"/>
        <v>51</v>
      </c>
      <c r="W226" s="91">
        <f t="shared" si="140"/>
        <v>51</v>
      </c>
    </row>
    <row r="229" spans="2:23" ht="12.75" thickBot="1" x14ac:dyDescent="0.2"/>
    <row r="230" spans="2:23" ht="26.25" customHeight="1" thickBot="1" x14ac:dyDescent="0.2">
      <c r="B230" s="142">
        <f>SUM(B17,B29,B46,B57,B69,B81,B102,B131,B162,B179,B203,B226)</f>
        <v>143</v>
      </c>
      <c r="C230" s="142">
        <f>SUM(C17,C29,C46,C57,C69,C81,C102,C131,C162,C179,C203,C226)</f>
        <v>162</v>
      </c>
      <c r="D230" s="143"/>
      <c r="E230" s="144">
        <f t="shared" ref="E230:W230" si="141">SUM(E17,E29,E46,E57,E69,E81,E102,E131,E162,E179,E203,E226)</f>
        <v>573</v>
      </c>
      <c r="F230" s="145">
        <f t="shared" si="141"/>
        <v>152</v>
      </c>
      <c r="G230" s="146">
        <f t="shared" si="141"/>
        <v>171000</v>
      </c>
      <c r="H230" s="147">
        <f t="shared" si="141"/>
        <v>42</v>
      </c>
      <c r="I230" s="148">
        <f t="shared" si="141"/>
        <v>0</v>
      </c>
      <c r="J230" s="149">
        <f t="shared" si="141"/>
        <v>0</v>
      </c>
      <c r="K230" s="149">
        <f t="shared" si="141"/>
        <v>1</v>
      </c>
      <c r="L230" s="150">
        <f t="shared" si="141"/>
        <v>576</v>
      </c>
      <c r="M230" s="151">
        <f t="shared" si="141"/>
        <v>577</v>
      </c>
      <c r="N230" s="152">
        <f t="shared" si="141"/>
        <v>26</v>
      </c>
      <c r="O230" s="153">
        <f t="shared" si="141"/>
        <v>0</v>
      </c>
      <c r="P230" s="153">
        <f t="shared" si="141"/>
        <v>5</v>
      </c>
      <c r="Q230" s="154">
        <f t="shared" si="141"/>
        <v>30</v>
      </c>
      <c r="R230" s="155">
        <f t="shared" si="141"/>
        <v>61</v>
      </c>
      <c r="S230" s="156">
        <f t="shared" si="141"/>
        <v>26</v>
      </c>
      <c r="T230" s="157">
        <f t="shared" si="141"/>
        <v>0</v>
      </c>
      <c r="U230" s="157">
        <f t="shared" si="141"/>
        <v>6</v>
      </c>
      <c r="V230" s="158">
        <f t="shared" si="141"/>
        <v>606</v>
      </c>
      <c r="W230" s="159">
        <f t="shared" si="141"/>
        <v>638</v>
      </c>
    </row>
  </sheetData>
  <mergeCells count="108">
    <mergeCell ref="S71:W72"/>
    <mergeCell ref="N164:R164"/>
    <mergeCell ref="I165:M165"/>
    <mergeCell ref="N205:R205"/>
    <mergeCell ref="I206:M206"/>
    <mergeCell ref="N181:R181"/>
    <mergeCell ref="N182:R182"/>
    <mergeCell ref="N165:R165"/>
    <mergeCell ref="N206:R206"/>
    <mergeCell ref="S181:W182"/>
    <mergeCell ref="S205:W206"/>
    <mergeCell ref="C164:C166"/>
    <mergeCell ref="D164:D166"/>
    <mergeCell ref="E164:M164"/>
    <mergeCell ref="E165:H165"/>
    <mergeCell ref="S83:W84"/>
    <mergeCell ref="S104:W105"/>
    <mergeCell ref="S133:W134"/>
    <mergeCell ref="S164:W165"/>
    <mergeCell ref="D104:D106"/>
    <mergeCell ref="N83:R83"/>
    <mergeCell ref="C104:C106"/>
    <mergeCell ref="B205:B207"/>
    <mergeCell ref="C205:C207"/>
    <mergeCell ref="D205:D207"/>
    <mergeCell ref="E205:M205"/>
    <mergeCell ref="E206:H206"/>
    <mergeCell ref="B164:B166"/>
    <mergeCell ref="S3:W4"/>
    <mergeCell ref="S19:W20"/>
    <mergeCell ref="B83:B85"/>
    <mergeCell ref="E104:M104"/>
    <mergeCell ref="N104:R104"/>
    <mergeCell ref="I72:M72"/>
    <mergeCell ref="N72:R72"/>
    <mergeCell ref="S31:W32"/>
    <mergeCell ref="S48:W49"/>
    <mergeCell ref="S60:W61"/>
    <mergeCell ref="E105:H105"/>
    <mergeCell ref="B181:B183"/>
    <mergeCell ref="C181:C183"/>
    <mergeCell ref="D181:D183"/>
    <mergeCell ref="E181:M181"/>
    <mergeCell ref="E182:H182"/>
    <mergeCell ref="I182:M182"/>
    <mergeCell ref="B104:B106"/>
    <mergeCell ref="B133:B135"/>
    <mergeCell ref="C133:C135"/>
    <mergeCell ref="D133:D135"/>
    <mergeCell ref="E133:M133"/>
    <mergeCell ref="E134:H134"/>
    <mergeCell ref="I134:M134"/>
    <mergeCell ref="N84:R84"/>
    <mergeCell ref="N105:R105"/>
    <mergeCell ref="N133:R133"/>
    <mergeCell ref="N134:R134"/>
    <mergeCell ref="I105:M105"/>
    <mergeCell ref="C83:C85"/>
    <mergeCell ref="D83:D85"/>
    <mergeCell ref="E83:M83"/>
    <mergeCell ref="E84:H84"/>
    <mergeCell ref="I84:M84"/>
    <mergeCell ref="N32:R32"/>
    <mergeCell ref="E19:M19"/>
    <mergeCell ref="I20:M20"/>
    <mergeCell ref="E20:H20"/>
    <mergeCell ref="E31:M31"/>
    <mergeCell ref="B71:B73"/>
    <mergeCell ref="C71:C73"/>
    <mergeCell ref="D71:D73"/>
    <mergeCell ref="B60:B62"/>
    <mergeCell ref="E71:M71"/>
    <mergeCell ref="B31:B33"/>
    <mergeCell ref="C31:C33"/>
    <mergeCell ref="D31:D33"/>
    <mergeCell ref="E72:H72"/>
    <mergeCell ref="N71:R71"/>
    <mergeCell ref="C60:C62"/>
    <mergeCell ref="D60:D62"/>
    <mergeCell ref="N60:R60"/>
    <mergeCell ref="I61:M61"/>
    <mergeCell ref="N61:R61"/>
    <mergeCell ref="E60:M60"/>
    <mergeCell ref="E61:H61"/>
    <mergeCell ref="B3:B5"/>
    <mergeCell ref="C3:C5"/>
    <mergeCell ref="D3:D5"/>
    <mergeCell ref="B19:B21"/>
    <mergeCell ref="C19:C21"/>
    <mergeCell ref="D19:D21"/>
    <mergeCell ref="N48:R48"/>
    <mergeCell ref="N49:R49"/>
    <mergeCell ref="B48:B50"/>
    <mergeCell ref="C48:C50"/>
    <mergeCell ref="D48:D50"/>
    <mergeCell ref="E48:M48"/>
    <mergeCell ref="I49:M49"/>
    <mergeCell ref="E49:H49"/>
    <mergeCell ref="N3:R3"/>
    <mergeCell ref="I4:M4"/>
    <mergeCell ref="N4:R4"/>
    <mergeCell ref="E3:M3"/>
    <mergeCell ref="E4:H4"/>
    <mergeCell ref="I32:M32"/>
    <mergeCell ref="E32:H32"/>
    <mergeCell ref="N19:R19"/>
    <mergeCell ref="N20:R20"/>
    <mergeCell ref="N31:R31"/>
  </mergeCells>
  <phoneticPr fontId="2"/>
  <conditionalFormatting sqref="M90:W92 D69 R69 D131 D102 D81 D203 R226 D17:D18 M108:W110 D57 R46 R34:W41 R29:R30 C18 R18 I22:W23 M78:W80 R44:W44 D63 D46 R111:W111 R136:W155 D162 D179 I6:W12 M24:W27 I24:L28 B22:D22 R51:W53 I63:W68 R74:W77 R86:W89 M112:W121 M141:Q155 M167:W178 R184:W187 R209:W212 M213:W218 I14:W14 R55:W56 B63:B68 M95:W98 R93:W94 M161:Q161 R162 S161:W161 D226 B128:B130 D128:D129 I128:W130 D154 M188:W202 M222:W223 M225:W225 D28:D29 D26 D23:D24 B23:C28">
    <cfRule type="cellIs" dxfId="133" priority="186" stopIfTrue="1" operator="equal">
      <formula>"半面"</formula>
    </cfRule>
  </conditionalFormatting>
  <conditionalFormatting sqref="D6:D12 D15">
    <cfRule type="cellIs" dxfId="132" priority="185" stopIfTrue="1" operator="equal">
      <formula>"半面"</formula>
    </cfRule>
  </conditionalFormatting>
  <conditionalFormatting sqref="M28:W28">
    <cfRule type="cellIs" dxfId="131" priority="182" stopIfTrue="1" operator="equal">
      <formula>"半面"</formula>
    </cfRule>
  </conditionalFormatting>
  <conditionalFormatting sqref="R43:W43">
    <cfRule type="cellIs" dxfId="130" priority="173" stopIfTrue="1" operator="equal">
      <formula>"半面"</formula>
    </cfRule>
  </conditionalFormatting>
  <conditionalFormatting sqref="R42:W42">
    <cfRule type="cellIs" dxfId="129" priority="172" stopIfTrue="1" operator="equal">
      <formula>"半面"</formula>
    </cfRule>
  </conditionalFormatting>
  <conditionalFormatting sqref="R45:W45">
    <cfRule type="cellIs" dxfId="128" priority="170" stopIfTrue="1" operator="equal">
      <formula>"半面"</formula>
    </cfRule>
  </conditionalFormatting>
  <conditionalFormatting sqref="D64 D66:D68">
    <cfRule type="cellIs" dxfId="127" priority="166" stopIfTrue="1" operator="equal">
      <formula>"半面"</formula>
    </cfRule>
  </conditionalFormatting>
  <conditionalFormatting sqref="C63:C68">
    <cfRule type="cellIs" dxfId="126" priority="165" stopIfTrue="1" operator="equal">
      <formula>"半面"</formula>
    </cfRule>
  </conditionalFormatting>
  <conditionalFormatting sqref="M107:W107">
    <cfRule type="cellIs" dxfId="125" priority="164" stopIfTrue="1" operator="equal">
      <formula>"半面"</formula>
    </cfRule>
  </conditionalFormatting>
  <conditionalFormatting sqref="M111:Q111">
    <cfRule type="cellIs" dxfId="124" priority="163" stopIfTrue="1" operator="equal">
      <formula>"半面"</formula>
    </cfRule>
  </conditionalFormatting>
  <conditionalFormatting sqref="R208:W208">
    <cfRule type="cellIs" dxfId="123" priority="154" stopIfTrue="1" operator="equal">
      <formula>"半面"</formula>
    </cfRule>
  </conditionalFormatting>
  <conditionalFormatting sqref="I34:Q35 M44:Q44 M36:Q39 I36:L37 I39:L41 I44:L45 B34:D34 D35:D37 D44:D45 D39:D41 B35:C45">
    <cfRule type="cellIs" dxfId="122" priority="152" stopIfTrue="1" operator="equal">
      <formula>"半面"</formula>
    </cfRule>
  </conditionalFormatting>
  <conditionalFormatting sqref="M42:Q42">
    <cfRule type="cellIs" dxfId="121" priority="151" stopIfTrue="1" operator="equal">
      <formula>"半面"</formula>
    </cfRule>
  </conditionalFormatting>
  <conditionalFormatting sqref="M41:Q41">
    <cfRule type="cellIs" dxfId="120" priority="150" stopIfTrue="1" operator="equal">
      <formula>"半面"</formula>
    </cfRule>
  </conditionalFormatting>
  <conditionalFormatting sqref="M40:Q40">
    <cfRule type="cellIs" dxfId="119" priority="149" stopIfTrue="1" operator="equal">
      <formula>"半面"</formula>
    </cfRule>
  </conditionalFormatting>
  <conditionalFormatting sqref="M45:Q45">
    <cfRule type="cellIs" dxfId="118" priority="148" stopIfTrue="1" operator="equal">
      <formula>"半面"</formula>
    </cfRule>
  </conditionalFormatting>
  <conditionalFormatting sqref="M43:Q43">
    <cfRule type="cellIs" dxfId="117" priority="147" stopIfTrue="1" operator="equal">
      <formula>"半面"</formula>
    </cfRule>
  </conditionalFormatting>
  <conditionalFormatting sqref="I51:Q51 B51:D51 I53:Q53 M52:Q52 B55:B56 D55:D56 I55:Q56 B52:B53 D53 C52:C56">
    <cfRule type="cellIs" dxfId="116" priority="146" stopIfTrue="1" operator="equal">
      <formula>"半面"</formula>
    </cfRule>
  </conditionalFormatting>
  <conditionalFormatting sqref="I76:Q77 I80:L80 M74:Q75 B74:B80">
    <cfRule type="cellIs" dxfId="115" priority="145" stopIfTrue="1" operator="equal">
      <formula>"半面"</formula>
    </cfRule>
  </conditionalFormatting>
  <conditionalFormatting sqref="D75:D77 D80">
    <cfRule type="cellIs" dxfId="114" priority="144" stopIfTrue="1" operator="equal">
      <formula>"半面"</formula>
    </cfRule>
  </conditionalFormatting>
  <conditionalFormatting sqref="D86 I86:Q89 I90:L92 B86:B98 I95:L96">
    <cfRule type="cellIs" dxfId="113" priority="142" stopIfTrue="1" operator="equal">
      <formula>"半面"</formula>
    </cfRule>
  </conditionalFormatting>
  <conditionalFormatting sqref="D87:D92">
    <cfRule type="cellIs" dxfId="112" priority="141" stopIfTrue="1" operator="equal">
      <formula>"半面"</formula>
    </cfRule>
  </conditionalFormatting>
  <conditionalFormatting sqref="C86:C101">
    <cfRule type="cellIs" dxfId="111" priority="140" stopIfTrue="1" operator="equal">
      <formula>"半面"</formula>
    </cfRule>
  </conditionalFormatting>
  <conditionalFormatting sqref="D107 I107:L121 B107:B121">
    <cfRule type="cellIs" dxfId="110" priority="139" stopIfTrue="1" operator="equal">
      <formula>"半面"</formula>
    </cfRule>
  </conditionalFormatting>
  <conditionalFormatting sqref="D108:D121 D130">
    <cfRule type="cellIs" dxfId="109" priority="138" stopIfTrue="1" operator="equal">
      <formula>"半面"</formula>
    </cfRule>
  </conditionalFormatting>
  <conditionalFormatting sqref="C107:C130">
    <cfRule type="cellIs" dxfId="108" priority="137" stopIfTrue="1" operator="equal">
      <formula>"半面"</formula>
    </cfRule>
  </conditionalFormatting>
  <conditionalFormatting sqref="M137:Q139">
    <cfRule type="cellIs" dxfId="107" priority="136" stopIfTrue="1" operator="equal">
      <formula>"半面"</formula>
    </cfRule>
  </conditionalFormatting>
  <conditionalFormatting sqref="M136:Q136">
    <cfRule type="cellIs" dxfId="106" priority="135" stopIfTrue="1" operator="equal">
      <formula>"半面"</formula>
    </cfRule>
  </conditionalFormatting>
  <conditionalFormatting sqref="M140:Q140">
    <cfRule type="cellIs" dxfId="105" priority="134" stopIfTrue="1" operator="equal">
      <formula>"半面"</formula>
    </cfRule>
  </conditionalFormatting>
  <conditionalFormatting sqref="I136:L151 I153:L155 B136:B155 I161:L161 D136:D137">
    <cfRule type="cellIs" dxfId="104" priority="133" stopIfTrue="1" operator="equal">
      <formula>"半面"</formula>
    </cfRule>
  </conditionalFormatting>
  <conditionalFormatting sqref="D161 D138:D153 D155">
    <cfRule type="cellIs" dxfId="103" priority="132" stopIfTrue="1" operator="equal">
      <formula>"半面"</formula>
    </cfRule>
  </conditionalFormatting>
  <conditionalFormatting sqref="C136:C161">
    <cfRule type="cellIs" dxfId="102" priority="131" stopIfTrue="1" operator="equal">
      <formula>"半面"</formula>
    </cfRule>
  </conditionalFormatting>
  <conditionalFormatting sqref="D167 I167:L178 B167:B178">
    <cfRule type="cellIs" dxfId="101" priority="130" stopIfTrue="1" operator="equal">
      <formula>"半面"</formula>
    </cfRule>
  </conditionalFormatting>
  <conditionalFormatting sqref="C178:D178 D168:D177">
    <cfRule type="cellIs" dxfId="100" priority="129" stopIfTrue="1" operator="equal">
      <formula>"半面"</formula>
    </cfRule>
  </conditionalFormatting>
  <conditionalFormatting sqref="C167:C177">
    <cfRule type="cellIs" dxfId="99" priority="128" stopIfTrue="1" operator="equal">
      <formula>"半面"</formula>
    </cfRule>
  </conditionalFormatting>
  <conditionalFormatting sqref="M184:Q187">
    <cfRule type="cellIs" dxfId="98" priority="127" stopIfTrue="1" operator="equal">
      <formula>"半面"</formula>
    </cfRule>
  </conditionalFormatting>
  <conditionalFormatting sqref="D184 I184:L191 I193:L202 B184:B202">
    <cfRule type="cellIs" dxfId="97" priority="126" stopIfTrue="1" operator="equal">
      <formula>"半面"</formula>
    </cfRule>
  </conditionalFormatting>
  <conditionalFormatting sqref="D185:D191 D193:D202">
    <cfRule type="cellIs" dxfId="96" priority="125" stopIfTrue="1" operator="equal">
      <formula>"半面"</formula>
    </cfRule>
  </conditionalFormatting>
  <conditionalFormatting sqref="C184:C202">
    <cfRule type="cellIs" dxfId="95" priority="124" stopIfTrue="1" operator="equal">
      <formula>"半面"</formula>
    </cfRule>
  </conditionalFormatting>
  <conditionalFormatting sqref="M212:Q212">
    <cfRule type="cellIs" dxfId="94" priority="123" stopIfTrue="1" operator="equal">
      <formula>"半面"</formula>
    </cfRule>
  </conditionalFormatting>
  <conditionalFormatting sqref="M208:Q211">
    <cfRule type="cellIs" dxfId="93" priority="122" stopIfTrue="1" operator="equal">
      <formula>"半面"</formula>
    </cfRule>
  </conditionalFormatting>
  <conditionalFormatting sqref="D208 I208:L218 B208:B218 B222:B223 I222:L223 I225:L225 B225">
    <cfRule type="cellIs" dxfId="92" priority="121" stopIfTrue="1" operator="equal">
      <formula>"半面"</formula>
    </cfRule>
  </conditionalFormatting>
  <conditionalFormatting sqref="D209:D218 D225 D222:D223">
    <cfRule type="cellIs" dxfId="91" priority="120" stopIfTrue="1" operator="equal">
      <formula>"半面"</formula>
    </cfRule>
  </conditionalFormatting>
  <conditionalFormatting sqref="C208:C225">
    <cfRule type="cellIs" dxfId="90" priority="119" stopIfTrue="1" operator="equal">
      <formula>"半面"</formula>
    </cfRule>
  </conditionalFormatting>
  <conditionalFormatting sqref="I13:W13">
    <cfRule type="cellIs" dxfId="89" priority="118" stopIfTrue="1" operator="equal">
      <formula>"半面"</formula>
    </cfRule>
  </conditionalFormatting>
  <conditionalFormatting sqref="I15:W15">
    <cfRule type="cellIs" dxfId="87" priority="115" stopIfTrue="1" operator="equal">
      <formula>"半面"</formula>
    </cfRule>
  </conditionalFormatting>
  <conditionalFormatting sqref="I16:W16">
    <cfRule type="cellIs" dxfId="86" priority="111" stopIfTrue="1" operator="equal">
      <formula>"半面"</formula>
    </cfRule>
  </conditionalFormatting>
  <conditionalFormatting sqref="D16">
    <cfRule type="cellIs" dxfId="85" priority="110" stopIfTrue="1" operator="equal">
      <formula>"半面"</formula>
    </cfRule>
  </conditionalFormatting>
  <conditionalFormatting sqref="D25">
    <cfRule type="cellIs" dxfId="84" priority="106" stopIfTrue="1" operator="equal">
      <formula>"半面"</formula>
    </cfRule>
  </conditionalFormatting>
  <conditionalFormatting sqref="D27">
    <cfRule type="cellIs" dxfId="83" priority="105" stopIfTrue="1" operator="equal">
      <formula>"半面"</formula>
    </cfRule>
  </conditionalFormatting>
  <conditionalFormatting sqref="D38">
    <cfRule type="cellIs" dxfId="81" priority="102" stopIfTrue="1" operator="equal">
      <formula>"半面"</formula>
    </cfRule>
  </conditionalFormatting>
  <conditionalFormatting sqref="I38:L38">
    <cfRule type="cellIs" dxfId="80" priority="101" stopIfTrue="1" operator="equal">
      <formula>"半面"</formula>
    </cfRule>
  </conditionalFormatting>
  <conditionalFormatting sqref="D42 I42:L42">
    <cfRule type="cellIs" dxfId="78" priority="99" stopIfTrue="1" operator="equal">
      <formula>"半面"</formula>
    </cfRule>
  </conditionalFormatting>
  <conditionalFormatting sqref="I43:L43">
    <cfRule type="cellIs" dxfId="76" priority="97" stopIfTrue="1" operator="equal">
      <formula>"半面"</formula>
    </cfRule>
  </conditionalFormatting>
  <conditionalFormatting sqref="D43">
    <cfRule type="cellIs" dxfId="75" priority="96" stopIfTrue="1" operator="equal">
      <formula>"半面"</formula>
    </cfRule>
  </conditionalFormatting>
  <conditionalFormatting sqref="I52:L52 D52">
    <cfRule type="cellIs" dxfId="74" priority="95" stopIfTrue="1" operator="equal">
      <formula>"半面"</formula>
    </cfRule>
  </conditionalFormatting>
  <conditionalFormatting sqref="M54:W54">
    <cfRule type="cellIs" dxfId="71" priority="90" stopIfTrue="1" operator="equal">
      <formula>"半面"</formula>
    </cfRule>
  </conditionalFormatting>
  <conditionalFormatting sqref="B54 I54:L54 D54">
    <cfRule type="cellIs" dxfId="70" priority="89" stopIfTrue="1" operator="equal">
      <formula>"半面"</formula>
    </cfRule>
  </conditionalFormatting>
  <conditionalFormatting sqref="C74:C80">
    <cfRule type="cellIs" dxfId="69" priority="83" stopIfTrue="1" operator="equal">
      <formula>"半面"</formula>
    </cfRule>
  </conditionalFormatting>
  <conditionalFormatting sqref="I74:L74">
    <cfRule type="cellIs" dxfId="68" priority="82" stopIfTrue="1" operator="equal">
      <formula>"半面"</formula>
    </cfRule>
  </conditionalFormatting>
  <conditionalFormatting sqref="D74">
    <cfRule type="cellIs" dxfId="67" priority="81" stopIfTrue="1" operator="equal">
      <formula>"半面"</formula>
    </cfRule>
  </conditionalFormatting>
  <conditionalFormatting sqref="I75:L75">
    <cfRule type="cellIs" dxfId="66" priority="80" stopIfTrue="1" operator="equal">
      <formula>"半面"</formula>
    </cfRule>
  </conditionalFormatting>
  <conditionalFormatting sqref="I78:L78 D78">
    <cfRule type="cellIs" dxfId="64" priority="78" stopIfTrue="1" operator="equal">
      <formula>"半面"</formula>
    </cfRule>
  </conditionalFormatting>
  <conditionalFormatting sqref="I79:L79">
    <cfRule type="cellIs" dxfId="62" priority="76" stopIfTrue="1" operator="equal">
      <formula>"半面"</formula>
    </cfRule>
  </conditionalFormatting>
  <conditionalFormatting sqref="D79">
    <cfRule type="cellIs" dxfId="61" priority="75" stopIfTrue="1" operator="equal">
      <formula>"半面"</formula>
    </cfRule>
  </conditionalFormatting>
  <conditionalFormatting sqref="M93:Q93">
    <cfRule type="cellIs" dxfId="60" priority="74" stopIfTrue="1" operator="equal">
      <formula>"半面"</formula>
    </cfRule>
  </conditionalFormatting>
  <conditionalFormatting sqref="I93:L93">
    <cfRule type="cellIs" dxfId="59" priority="73" stopIfTrue="1" operator="equal">
      <formula>"半面"</formula>
    </cfRule>
  </conditionalFormatting>
  <conditionalFormatting sqref="D93">
    <cfRule type="cellIs" dxfId="58" priority="72" stopIfTrue="1" operator="equal">
      <formula>"半面"</formula>
    </cfRule>
  </conditionalFormatting>
  <conditionalFormatting sqref="M94:Q94">
    <cfRule type="cellIs" dxfId="57" priority="71" stopIfTrue="1" operator="equal">
      <formula>"半面"</formula>
    </cfRule>
  </conditionalFormatting>
  <conditionalFormatting sqref="I94:L94">
    <cfRule type="cellIs" dxfId="56" priority="70" stopIfTrue="1" operator="equal">
      <formula>"半面"</formula>
    </cfRule>
  </conditionalFormatting>
  <conditionalFormatting sqref="D94">
    <cfRule type="cellIs" dxfId="55" priority="69" stopIfTrue="1" operator="equal">
      <formula>"半面"</formula>
    </cfRule>
  </conditionalFormatting>
  <conditionalFormatting sqref="D95">
    <cfRule type="cellIs" dxfId="54" priority="68" stopIfTrue="1" operator="equal">
      <formula>"半面"</formula>
    </cfRule>
  </conditionalFormatting>
  <conditionalFormatting sqref="D96:D97">
    <cfRule type="cellIs" dxfId="53" priority="67" stopIfTrue="1" operator="equal">
      <formula>"半面"</formula>
    </cfRule>
  </conditionalFormatting>
  <conditionalFormatting sqref="D98">
    <cfRule type="cellIs" dxfId="52" priority="64" stopIfTrue="1" operator="equal">
      <formula>"半面"</formula>
    </cfRule>
  </conditionalFormatting>
  <conditionalFormatting sqref="I97:L97">
    <cfRule type="cellIs" dxfId="51" priority="66" stopIfTrue="1" operator="equal">
      <formula>"半面"</formula>
    </cfRule>
  </conditionalFormatting>
  <conditionalFormatting sqref="I98:L98">
    <cfRule type="cellIs" dxfId="50" priority="65" stopIfTrue="1" operator="equal">
      <formula>"半面"</formula>
    </cfRule>
  </conditionalFormatting>
  <conditionalFormatting sqref="M101:W101">
    <cfRule type="cellIs" dxfId="49" priority="63" stopIfTrue="1" operator="equal">
      <formula>"半面"</formula>
    </cfRule>
  </conditionalFormatting>
  <conditionalFormatting sqref="I101:L101">
    <cfRule type="cellIs" dxfId="48" priority="62" stopIfTrue="1" operator="equal">
      <formula>"半面"</formula>
    </cfRule>
  </conditionalFormatting>
  <conditionalFormatting sqref="M100:W100">
    <cfRule type="cellIs" dxfId="47" priority="60" stopIfTrue="1" operator="equal">
      <formula>"半面"</formula>
    </cfRule>
  </conditionalFormatting>
  <conditionalFormatting sqref="I100:L100">
    <cfRule type="cellIs" dxfId="46" priority="59" stopIfTrue="1" operator="equal">
      <formula>"半面"</formula>
    </cfRule>
  </conditionalFormatting>
  <conditionalFormatting sqref="D100:D101">
    <cfRule type="cellIs" dxfId="45" priority="58" stopIfTrue="1" operator="equal">
      <formula>"半面"</formula>
    </cfRule>
  </conditionalFormatting>
  <conditionalFormatting sqref="D99">
    <cfRule type="cellIs" dxfId="44" priority="55" stopIfTrue="1" operator="equal">
      <formula>"半面"</formula>
    </cfRule>
  </conditionalFormatting>
  <conditionalFormatting sqref="M99:W99">
    <cfRule type="cellIs" dxfId="43" priority="57" stopIfTrue="1" operator="equal">
      <formula>"半面"</formula>
    </cfRule>
  </conditionalFormatting>
  <conditionalFormatting sqref="I99:L99 B99:B101">
    <cfRule type="cellIs" dxfId="42" priority="56" stopIfTrue="1" operator="equal">
      <formula>"半面"</formula>
    </cfRule>
  </conditionalFormatting>
  <conditionalFormatting sqref="I152:L152">
    <cfRule type="cellIs" dxfId="39" priority="37" stopIfTrue="1" operator="equal">
      <formula>"半面"</formula>
    </cfRule>
  </conditionalFormatting>
  <conditionalFormatting sqref="M158:Q160">
    <cfRule type="cellIs" dxfId="37" priority="35" stopIfTrue="1" operator="equal">
      <formula>"半面"</formula>
    </cfRule>
  </conditionalFormatting>
  <conditionalFormatting sqref="I158:L160">
    <cfRule type="cellIs" dxfId="36" priority="34" stopIfTrue="1" operator="equal">
      <formula>"半面"</formula>
    </cfRule>
  </conditionalFormatting>
  <conditionalFormatting sqref="D158:D160">
    <cfRule type="cellIs" dxfId="35" priority="33" stopIfTrue="1" operator="equal">
      <formula>"半面"</formula>
    </cfRule>
  </conditionalFormatting>
  <conditionalFormatting sqref="M156:W156 M157:Q157 R157:R161 S157:W160">
    <cfRule type="cellIs" dxfId="34" priority="32" stopIfTrue="1" operator="equal">
      <formula>"半面"</formula>
    </cfRule>
  </conditionalFormatting>
  <conditionalFormatting sqref="I156:L157 B156:B161">
    <cfRule type="cellIs" dxfId="33" priority="31" stopIfTrue="1" operator="equal">
      <formula>"半面"</formula>
    </cfRule>
  </conditionalFormatting>
  <conditionalFormatting sqref="D156:D157">
    <cfRule type="cellIs" dxfId="32" priority="30" stopIfTrue="1" operator="equal">
      <formula>"半面"</formula>
    </cfRule>
  </conditionalFormatting>
  <conditionalFormatting sqref="I192:L192">
    <cfRule type="cellIs" dxfId="30" priority="27" stopIfTrue="1" operator="equal">
      <formula>"半面"</formula>
    </cfRule>
  </conditionalFormatting>
  <conditionalFormatting sqref="D192">
    <cfRule type="cellIs" dxfId="29" priority="26" stopIfTrue="1" operator="equal">
      <formula>"半面"</formula>
    </cfRule>
  </conditionalFormatting>
  <conditionalFormatting sqref="C6:C16">
    <cfRule type="cellIs" dxfId="27" priority="23" stopIfTrue="1" operator="equal">
      <formula>"半面"</formula>
    </cfRule>
  </conditionalFormatting>
  <conditionalFormatting sqref="D13:D14">
    <cfRule type="cellIs" dxfId="26" priority="22" stopIfTrue="1" operator="equal">
      <formula>"半面"</formula>
    </cfRule>
  </conditionalFormatting>
  <conditionalFormatting sqref="D65">
    <cfRule type="cellIs" dxfId="25" priority="21" stopIfTrue="1" operator="equal">
      <formula>"半面"</formula>
    </cfRule>
  </conditionalFormatting>
  <conditionalFormatting sqref="M126:W127">
    <cfRule type="cellIs" dxfId="23" priority="19" stopIfTrue="1" operator="equal">
      <formula>"半面"</formula>
    </cfRule>
  </conditionalFormatting>
  <conditionalFormatting sqref="I126:L127 B126:B127">
    <cfRule type="cellIs" dxfId="22" priority="18" stopIfTrue="1" operator="equal">
      <formula>"半面"</formula>
    </cfRule>
  </conditionalFormatting>
  <conditionalFormatting sqref="D127">
    <cfRule type="cellIs" dxfId="21" priority="17" stopIfTrue="1" operator="equal">
      <formula>"半面"</formula>
    </cfRule>
  </conditionalFormatting>
  <conditionalFormatting sqref="D126">
    <cfRule type="cellIs" dxfId="20" priority="16" stopIfTrue="1" operator="equal">
      <formula>"半面"</formula>
    </cfRule>
  </conditionalFormatting>
  <conditionalFormatting sqref="M124:W125">
    <cfRule type="cellIs" dxfId="19" priority="15" stopIfTrue="1" operator="equal">
      <formula>"半面"</formula>
    </cfRule>
  </conditionalFormatting>
  <conditionalFormatting sqref="I124:L125 B124:B125">
    <cfRule type="cellIs" dxfId="18" priority="14" stopIfTrue="1" operator="equal">
      <formula>"半面"</formula>
    </cfRule>
  </conditionalFormatting>
  <conditionalFormatting sqref="D125">
    <cfRule type="cellIs" dxfId="17" priority="13" stopIfTrue="1" operator="equal">
      <formula>"半面"</formula>
    </cfRule>
  </conditionalFormatting>
  <conditionalFormatting sqref="D124">
    <cfRule type="cellIs" dxfId="16" priority="12" stopIfTrue="1" operator="equal">
      <formula>"半面"</formula>
    </cfRule>
  </conditionalFormatting>
  <conditionalFormatting sqref="M122:W123">
    <cfRule type="cellIs" dxfId="15" priority="11" stopIfTrue="1" operator="equal">
      <formula>"半面"</formula>
    </cfRule>
  </conditionalFormatting>
  <conditionalFormatting sqref="B122:B123 I122:L123">
    <cfRule type="cellIs" dxfId="14" priority="10" stopIfTrue="1" operator="equal">
      <formula>"半面"</formula>
    </cfRule>
  </conditionalFormatting>
  <conditionalFormatting sqref="D123">
    <cfRule type="cellIs" dxfId="13" priority="9" stopIfTrue="1" operator="equal">
      <formula>"半面"</formula>
    </cfRule>
  </conditionalFormatting>
  <conditionalFormatting sqref="D122">
    <cfRule type="cellIs" dxfId="12" priority="8" stopIfTrue="1" operator="equal">
      <formula>"半面"</formula>
    </cfRule>
  </conditionalFormatting>
  <conditionalFormatting sqref="M219:W221">
    <cfRule type="cellIs" dxfId="11" priority="7" stopIfTrue="1" operator="equal">
      <formula>"半面"</formula>
    </cfRule>
  </conditionalFormatting>
  <conditionalFormatting sqref="B219:B221 I219:L221">
    <cfRule type="cellIs" dxfId="10" priority="6" stopIfTrue="1" operator="equal">
      <formula>"半面"</formula>
    </cfRule>
  </conditionalFormatting>
  <conditionalFormatting sqref="D219:D221">
    <cfRule type="cellIs" dxfId="9" priority="5" stopIfTrue="1" operator="equal">
      <formula>"半面"</formula>
    </cfRule>
  </conditionalFormatting>
  <conditionalFormatting sqref="M224:W224">
    <cfRule type="cellIs" dxfId="7" priority="3" stopIfTrue="1" operator="equal">
      <formula>"半面"</formula>
    </cfRule>
  </conditionalFormatting>
  <conditionalFormatting sqref="I224:L224 B224">
    <cfRule type="cellIs" dxfId="6" priority="2" stopIfTrue="1" operator="equal">
      <formula>"半面"</formula>
    </cfRule>
  </conditionalFormatting>
  <conditionalFormatting sqref="D224">
    <cfRule type="cellIs" dxfId="5" priority="1" stopIfTrue="1" operator="equal">
      <formula>"半面"</formula>
    </cfRule>
  </conditionalFormatting>
  <dataValidations count="2">
    <dataValidation imeMode="hiragana" allowBlank="1" showInputMessage="1" showErrorMessage="1" sqref="G227:H229 T227:W229 T70:W70 F231:H65539 F228:F229 T231:W65539 G1:H2 G18:H18 G22:H28 T58:W59 G63:H68 G167:H178 G34:H45 G74:H80 F85:F102 F135:F162 G136:H161 G184:H202 F5:F17 G51:H56 G86:H101 G107:H130 F166:F179 G6:H16 F62:F69 F33:F46 F50:F57 F21:F29 F73:F81 F106:F131 F183:F203 G208:H225 F207:F226"/>
    <dataValidation imeMode="off" allowBlank="1" showInputMessage="1" showErrorMessage="1" sqref="X204:AG204 I204:M204 I231:R65539 C226 C230 E230:W230 I227:R229 C131 I103:M103 X103:AG103 I82:M82 X82:AG82 X70:AG70 I70:M70 B69:C69 B102:C102 B81:C81 I132:R132 O82:R82 O103:R103 O180:R180 O62:W68 N203:R204 S162:W162 C162 C179 X180:AG180 I163:M163 X163:AG163 I180:M180 O162:R163 X132:AG132 C203 S69:W69 S203:W203 O69:R70 X227:AG65539 B1:B5 I1:R2 I18:R18 B17:C17 O29:R30 S29:W29 B29:C29 B46:C46 X48:AG50 O58:R59 X58:AG59 I58:M59 C57 I20:I28 N84:N103 O21:W28 I61:I68 N61:N70 J21:M28 J73:M80 N165:N180 O166:W179 B18:B28 J33:M45 J62:M68 B30:B45 I165:I178 J166:M178 N182:N202 J183:M202 I182:I202 J5:M16 I4:I16 O5:W17 I32:I45 J50:M56 I49:I56 B70:B80 I72:I80 I84:I101 J85:M101 N134:N163 J135:M161 I134:I161 O106:W131 O183:W202 B82:B101 N4:N17 O33:W46 N32:N46 B47:B68 O50:W57 N49:N59 N20:N30 O73:W81 N72:N82 O85:W102 O135:W161 J106:M130 N105:N131 I105:I130 B103:B65539 J207:M225 I206:I225 N206:N226 O207:W226"/>
  </dataValidations>
  <pageMargins left="0.59055118110236227" right="0.15748031496062992" top="0.78740157480314965" bottom="0.78740157480314965" header="0.51181102362204722" footer="0.51181102362204722"/>
  <pageSetup paperSize="9" scale="76" orientation="landscape" r:id="rId1"/>
  <headerFooter alignWithMargins="0"/>
  <rowBreaks count="5" manualBreakCount="5">
    <brk id="46" max="22" man="1"/>
    <brk id="81" max="22" man="1"/>
    <brk id="131" max="22" man="1"/>
    <brk id="162" max="22" man="1"/>
    <brk id="203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85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J115" sqref="J115"/>
    </sheetView>
  </sheetViews>
  <sheetFormatPr defaultRowHeight="13.5" x14ac:dyDescent="0.15"/>
  <cols>
    <col min="2" max="2" width="10.625" customWidth="1"/>
    <col min="3" max="14" width="6.5" customWidth="1"/>
  </cols>
  <sheetData>
    <row r="1" spans="1:15" ht="17.25" x14ac:dyDescent="0.2">
      <c r="A1" s="305"/>
      <c r="B1" s="305"/>
      <c r="E1" s="303" t="s">
        <v>187</v>
      </c>
      <c r="F1" s="303"/>
      <c r="G1" s="303"/>
      <c r="H1" s="303"/>
      <c r="I1" s="303"/>
      <c r="J1" s="303"/>
      <c r="K1" s="303"/>
      <c r="L1" s="303"/>
    </row>
    <row r="2" spans="1:15" x14ac:dyDescent="0.15">
      <c r="A2" s="305"/>
      <c r="B2" s="305"/>
    </row>
    <row r="3" spans="1:15" x14ac:dyDescent="0.15">
      <c r="A3" s="304"/>
      <c r="B3" s="304"/>
      <c r="C3" s="160" t="s">
        <v>47</v>
      </c>
      <c r="D3" s="160" t="s">
        <v>36</v>
      </c>
      <c r="E3" s="160" t="s">
        <v>37</v>
      </c>
      <c r="F3" s="160" t="s">
        <v>38</v>
      </c>
      <c r="G3" s="160" t="s">
        <v>39</v>
      </c>
      <c r="H3" s="160" t="s">
        <v>40</v>
      </c>
      <c r="I3" s="160" t="s">
        <v>41</v>
      </c>
      <c r="J3" s="160" t="s">
        <v>42</v>
      </c>
      <c r="K3" s="160" t="s">
        <v>43</v>
      </c>
      <c r="L3" s="160" t="s">
        <v>44</v>
      </c>
      <c r="M3" s="160" t="s">
        <v>45</v>
      </c>
      <c r="N3" s="160" t="s">
        <v>46</v>
      </c>
      <c r="O3" s="160" t="s">
        <v>15</v>
      </c>
    </row>
    <row r="4" spans="1:15" x14ac:dyDescent="0.15">
      <c r="A4" s="300" t="s">
        <v>48</v>
      </c>
      <c r="B4" s="300"/>
      <c r="C4" s="161">
        <v>3</v>
      </c>
      <c r="D4" s="161">
        <v>2</v>
      </c>
      <c r="E4" s="161">
        <v>3</v>
      </c>
      <c r="F4" s="161"/>
      <c r="G4" s="161">
        <v>2</v>
      </c>
      <c r="H4" s="161">
        <v>2</v>
      </c>
      <c r="I4" s="161">
        <v>2</v>
      </c>
      <c r="J4" s="161">
        <v>3</v>
      </c>
      <c r="K4" s="161">
        <v>3</v>
      </c>
      <c r="L4" s="161">
        <v>4</v>
      </c>
      <c r="M4" s="161"/>
      <c r="N4" s="161"/>
      <c r="O4" s="161">
        <f t="shared" ref="O4:O40" si="0">SUM(C4:N4)</f>
        <v>24</v>
      </c>
    </row>
    <row r="5" spans="1:15" x14ac:dyDescent="0.15">
      <c r="A5" s="300" t="s">
        <v>49</v>
      </c>
      <c r="B5" s="30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>
        <f t="shared" si="0"/>
        <v>0</v>
      </c>
    </row>
    <row r="6" spans="1:15" x14ac:dyDescent="0.15">
      <c r="A6" s="295" t="s">
        <v>50</v>
      </c>
      <c r="B6" s="295"/>
      <c r="C6" s="161">
        <v>1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>
        <f t="shared" si="0"/>
        <v>1</v>
      </c>
    </row>
    <row r="7" spans="1:15" x14ac:dyDescent="0.15">
      <c r="A7" s="295" t="s">
        <v>51</v>
      </c>
      <c r="B7" s="295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>
        <f t="shared" si="0"/>
        <v>0</v>
      </c>
    </row>
    <row r="8" spans="1:15" x14ac:dyDescent="0.15">
      <c r="A8" s="300" t="s">
        <v>128</v>
      </c>
      <c r="B8" s="30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>
        <f>SUM(C8:N8)</f>
        <v>0</v>
      </c>
    </row>
    <row r="9" spans="1:15" x14ac:dyDescent="0.15">
      <c r="A9" s="300" t="s">
        <v>52</v>
      </c>
      <c r="B9" s="300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>
        <f t="shared" si="0"/>
        <v>0</v>
      </c>
    </row>
    <row r="10" spans="1:15" x14ac:dyDescent="0.15">
      <c r="A10" s="300" t="s">
        <v>121</v>
      </c>
      <c r="B10" s="300"/>
      <c r="C10" s="161"/>
      <c r="D10" s="161"/>
      <c r="E10" s="161"/>
      <c r="F10" s="161">
        <v>1</v>
      </c>
      <c r="G10" s="161"/>
      <c r="H10" s="161"/>
      <c r="I10" s="161"/>
      <c r="J10" s="161"/>
      <c r="K10" s="161"/>
      <c r="L10" s="161"/>
      <c r="M10" s="161"/>
      <c r="N10" s="161"/>
      <c r="O10" s="161">
        <f t="shared" si="0"/>
        <v>1</v>
      </c>
    </row>
    <row r="11" spans="1:15" x14ac:dyDescent="0.15">
      <c r="A11" s="300" t="s">
        <v>107</v>
      </c>
      <c r="B11" s="30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>
        <f t="shared" si="0"/>
        <v>0</v>
      </c>
    </row>
    <row r="12" spans="1:15" x14ac:dyDescent="0.15">
      <c r="A12" s="300" t="s">
        <v>53</v>
      </c>
      <c r="B12" s="30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>
        <f t="shared" si="0"/>
        <v>0</v>
      </c>
    </row>
    <row r="13" spans="1:15" x14ac:dyDescent="0.15">
      <c r="A13" s="300" t="s">
        <v>54</v>
      </c>
      <c r="B13" s="300"/>
      <c r="C13" s="161"/>
      <c r="D13" s="161"/>
      <c r="E13" s="161"/>
      <c r="F13" s="161"/>
      <c r="G13" s="161"/>
      <c r="H13" s="161"/>
      <c r="I13" s="161"/>
      <c r="J13" s="161"/>
      <c r="K13" s="161">
        <v>1</v>
      </c>
      <c r="L13" s="161">
        <v>2</v>
      </c>
      <c r="M13" s="161"/>
      <c r="N13" s="161"/>
      <c r="O13" s="161">
        <f t="shared" si="0"/>
        <v>3</v>
      </c>
    </row>
    <row r="14" spans="1:15" x14ac:dyDescent="0.15">
      <c r="A14" s="295" t="s">
        <v>55</v>
      </c>
      <c r="B14" s="295"/>
      <c r="C14" s="161"/>
      <c r="D14" s="161"/>
      <c r="E14" s="161"/>
      <c r="F14" s="161"/>
      <c r="G14" s="161"/>
      <c r="H14" s="161"/>
      <c r="I14" s="161"/>
      <c r="J14" s="161"/>
      <c r="K14" s="161">
        <v>1</v>
      </c>
      <c r="L14" s="161"/>
      <c r="M14" s="161"/>
      <c r="N14" s="161"/>
      <c r="O14" s="161">
        <f t="shared" si="0"/>
        <v>1</v>
      </c>
    </row>
    <row r="15" spans="1:15" x14ac:dyDescent="0.15">
      <c r="A15" s="300" t="s">
        <v>56</v>
      </c>
      <c r="B15" s="300"/>
      <c r="C15" s="161"/>
      <c r="D15" s="161"/>
      <c r="E15" s="161"/>
      <c r="F15" s="161"/>
      <c r="G15" s="161"/>
      <c r="H15" s="161"/>
      <c r="I15" s="161"/>
      <c r="J15" s="161">
        <v>1</v>
      </c>
      <c r="K15" s="161"/>
      <c r="L15" s="161"/>
      <c r="M15" s="161"/>
      <c r="N15" s="161"/>
      <c r="O15" s="161">
        <f t="shared" si="0"/>
        <v>1</v>
      </c>
    </row>
    <row r="16" spans="1:15" x14ac:dyDescent="0.15">
      <c r="A16" s="300" t="s">
        <v>57</v>
      </c>
      <c r="B16" s="300"/>
      <c r="C16" s="161"/>
      <c r="D16" s="161"/>
      <c r="E16" s="161"/>
      <c r="F16" s="161"/>
      <c r="G16" s="161"/>
      <c r="H16" s="161"/>
      <c r="I16" s="161"/>
      <c r="J16" s="161">
        <v>1</v>
      </c>
      <c r="K16" s="161"/>
      <c r="L16" s="161"/>
      <c r="M16" s="161"/>
      <c r="N16" s="161"/>
      <c r="O16" s="161">
        <f t="shared" si="0"/>
        <v>1</v>
      </c>
    </row>
    <row r="17" spans="1:15" x14ac:dyDescent="0.15">
      <c r="A17" s="295" t="s">
        <v>58</v>
      </c>
      <c r="B17" s="295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>
        <f t="shared" si="0"/>
        <v>0</v>
      </c>
    </row>
    <row r="18" spans="1:15" x14ac:dyDescent="0.15">
      <c r="A18" s="300" t="s">
        <v>59</v>
      </c>
      <c r="B18" s="300"/>
      <c r="C18" s="161">
        <v>2</v>
      </c>
      <c r="D18" s="161">
        <v>4</v>
      </c>
      <c r="E18" s="161">
        <v>2</v>
      </c>
      <c r="F18" s="161">
        <v>1</v>
      </c>
      <c r="G18" s="161">
        <v>1</v>
      </c>
      <c r="H18" s="161">
        <v>1</v>
      </c>
      <c r="I18" s="161">
        <v>4</v>
      </c>
      <c r="J18" s="161">
        <v>3</v>
      </c>
      <c r="K18" s="161">
        <v>2</v>
      </c>
      <c r="L18" s="161"/>
      <c r="M18" s="161"/>
      <c r="N18" s="161"/>
      <c r="O18" s="161">
        <f t="shared" si="0"/>
        <v>20</v>
      </c>
    </row>
    <row r="19" spans="1:15" x14ac:dyDescent="0.15">
      <c r="A19" s="295" t="s">
        <v>60</v>
      </c>
      <c r="B19" s="295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>
        <f t="shared" si="0"/>
        <v>0</v>
      </c>
    </row>
    <row r="20" spans="1:15" x14ac:dyDescent="0.15">
      <c r="A20" s="295" t="s">
        <v>61</v>
      </c>
      <c r="B20" s="295"/>
      <c r="C20" s="161"/>
      <c r="D20" s="161"/>
      <c r="E20" s="161"/>
      <c r="F20" s="161"/>
      <c r="G20" s="161"/>
      <c r="H20" s="161"/>
      <c r="I20" s="161"/>
      <c r="J20" s="161"/>
      <c r="K20" s="161">
        <v>1</v>
      </c>
      <c r="L20" s="161"/>
      <c r="M20" s="161"/>
      <c r="N20" s="161"/>
      <c r="O20" s="161">
        <f t="shared" si="0"/>
        <v>1</v>
      </c>
    </row>
    <row r="21" spans="1:15" x14ac:dyDescent="0.15">
      <c r="A21" s="295" t="s">
        <v>126</v>
      </c>
      <c r="B21" s="295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>
        <f t="shared" si="0"/>
        <v>0</v>
      </c>
    </row>
    <row r="22" spans="1:15" x14ac:dyDescent="0.15">
      <c r="A22" s="295" t="s">
        <v>62</v>
      </c>
      <c r="B22" s="295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>
        <f t="shared" si="0"/>
        <v>0</v>
      </c>
    </row>
    <row r="23" spans="1:15" x14ac:dyDescent="0.15">
      <c r="A23" s="300" t="s">
        <v>63</v>
      </c>
      <c r="B23" s="300"/>
      <c r="C23" s="161">
        <v>2</v>
      </c>
      <c r="D23" s="161"/>
      <c r="E23" s="161">
        <v>1</v>
      </c>
      <c r="F23" s="161"/>
      <c r="G23" s="161"/>
      <c r="H23" s="161">
        <v>1</v>
      </c>
      <c r="I23" s="161"/>
      <c r="J23" s="161">
        <v>1</v>
      </c>
      <c r="K23" s="161">
        <v>1</v>
      </c>
      <c r="L23" s="161"/>
      <c r="M23" s="161"/>
      <c r="N23" s="161"/>
      <c r="O23" s="161">
        <f t="shared" si="0"/>
        <v>6</v>
      </c>
    </row>
    <row r="24" spans="1:15" x14ac:dyDescent="0.15">
      <c r="A24" s="300" t="s">
        <v>64</v>
      </c>
      <c r="B24" s="30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>
        <f t="shared" si="0"/>
        <v>0</v>
      </c>
    </row>
    <row r="25" spans="1:15" x14ac:dyDescent="0.15">
      <c r="A25" s="300" t="s">
        <v>65</v>
      </c>
      <c r="B25" s="30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>
        <f t="shared" si="0"/>
        <v>0</v>
      </c>
    </row>
    <row r="26" spans="1:15" x14ac:dyDescent="0.15">
      <c r="A26" s="300" t="s">
        <v>66</v>
      </c>
      <c r="B26" s="30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>
        <f t="shared" si="0"/>
        <v>0</v>
      </c>
    </row>
    <row r="27" spans="1:15" x14ac:dyDescent="0.15">
      <c r="A27" s="298" t="s">
        <v>109</v>
      </c>
      <c r="B27" s="301"/>
      <c r="C27" s="161"/>
      <c r="D27" s="161"/>
      <c r="E27" s="161"/>
      <c r="F27" s="161"/>
      <c r="G27" s="161"/>
      <c r="H27" s="161"/>
      <c r="I27" s="161"/>
      <c r="J27" s="161"/>
      <c r="K27" s="161"/>
      <c r="L27" s="161">
        <v>1</v>
      </c>
      <c r="M27" s="161"/>
      <c r="N27" s="161"/>
      <c r="O27" s="161">
        <f t="shared" si="0"/>
        <v>1</v>
      </c>
    </row>
    <row r="28" spans="1:15" x14ac:dyDescent="0.15">
      <c r="A28" s="298" t="s">
        <v>110</v>
      </c>
      <c r="B28" s="30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>
        <f t="shared" si="0"/>
        <v>0</v>
      </c>
    </row>
    <row r="29" spans="1:15" x14ac:dyDescent="0.15">
      <c r="A29" s="296" t="s">
        <v>147</v>
      </c>
      <c r="B29" s="297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>
        <f t="shared" si="0"/>
        <v>0</v>
      </c>
    </row>
    <row r="30" spans="1:15" x14ac:dyDescent="0.15">
      <c r="A30" s="296" t="s">
        <v>114</v>
      </c>
      <c r="B30" s="297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>
        <f t="shared" si="0"/>
        <v>0</v>
      </c>
    </row>
    <row r="31" spans="1:15" x14ac:dyDescent="0.15">
      <c r="A31" s="300" t="s">
        <v>67</v>
      </c>
      <c r="B31" s="30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>
        <f t="shared" si="0"/>
        <v>0</v>
      </c>
    </row>
    <row r="32" spans="1:15" x14ac:dyDescent="0.15">
      <c r="A32" s="295" t="s">
        <v>68</v>
      </c>
      <c r="B32" s="295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f t="shared" si="0"/>
        <v>0</v>
      </c>
    </row>
    <row r="33" spans="1:15" x14ac:dyDescent="0.15">
      <c r="A33" s="295" t="s">
        <v>69</v>
      </c>
      <c r="B33" s="295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>
        <f t="shared" si="0"/>
        <v>0</v>
      </c>
    </row>
    <row r="34" spans="1:15" x14ac:dyDescent="0.15">
      <c r="A34" s="295" t="s">
        <v>70</v>
      </c>
      <c r="B34" s="295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f t="shared" si="0"/>
        <v>0</v>
      </c>
    </row>
    <row r="35" spans="1:15" x14ac:dyDescent="0.15">
      <c r="A35" s="295" t="s">
        <v>220</v>
      </c>
      <c r="B35" s="295"/>
      <c r="C35" s="161"/>
      <c r="D35" s="161"/>
      <c r="E35" s="161"/>
      <c r="F35" s="161"/>
      <c r="G35" s="161"/>
      <c r="H35" s="161"/>
      <c r="I35" s="161">
        <v>2</v>
      </c>
      <c r="J35" s="161"/>
      <c r="K35" s="161"/>
      <c r="L35" s="161"/>
      <c r="M35" s="161"/>
      <c r="N35" s="161"/>
      <c r="O35" s="161">
        <f t="shared" si="0"/>
        <v>2</v>
      </c>
    </row>
    <row r="36" spans="1:15" x14ac:dyDescent="0.15">
      <c r="A36" s="300" t="s">
        <v>71</v>
      </c>
      <c r="B36" s="300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>
        <f t="shared" si="0"/>
        <v>0</v>
      </c>
    </row>
    <row r="37" spans="1:15" x14ac:dyDescent="0.15">
      <c r="A37" s="300" t="s">
        <v>72</v>
      </c>
      <c r="B37" s="300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>
        <f t="shared" si="0"/>
        <v>0</v>
      </c>
    </row>
    <row r="38" spans="1:15" x14ac:dyDescent="0.15">
      <c r="A38" s="296" t="s">
        <v>140</v>
      </c>
      <c r="B38" s="297"/>
      <c r="C38" s="161"/>
      <c r="D38" s="161"/>
      <c r="E38" s="161"/>
      <c r="F38" s="161"/>
      <c r="G38" s="161">
        <v>1</v>
      </c>
      <c r="H38" s="161"/>
      <c r="I38" s="161"/>
      <c r="J38" s="161"/>
      <c r="K38" s="161"/>
      <c r="L38" s="161"/>
      <c r="M38" s="161"/>
      <c r="N38" s="161"/>
      <c r="O38" s="161">
        <f t="shared" si="0"/>
        <v>1</v>
      </c>
    </row>
    <row r="39" spans="1:15" x14ac:dyDescent="0.15">
      <c r="A39" s="222" t="s">
        <v>164</v>
      </c>
      <c r="B39" s="22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>
        <f t="shared" si="0"/>
        <v>0</v>
      </c>
    </row>
    <row r="40" spans="1:15" x14ac:dyDescent="0.15">
      <c r="A40" s="300" t="s">
        <v>73</v>
      </c>
      <c r="B40" s="30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>
        <f t="shared" si="0"/>
        <v>0</v>
      </c>
    </row>
    <row r="41" spans="1:15" x14ac:dyDescent="0.15">
      <c r="A41" s="295" t="s">
        <v>74</v>
      </c>
      <c r="B41" s="295"/>
      <c r="C41" s="161"/>
      <c r="D41" s="161"/>
      <c r="E41" s="161"/>
      <c r="F41" s="161">
        <v>1</v>
      </c>
      <c r="G41" s="161"/>
      <c r="H41" s="161"/>
      <c r="I41" s="161">
        <v>5</v>
      </c>
      <c r="J41" s="161"/>
      <c r="K41" s="161">
        <v>1</v>
      </c>
      <c r="L41" s="161">
        <v>2</v>
      </c>
      <c r="M41" s="161"/>
      <c r="N41" s="161"/>
      <c r="O41" s="161">
        <f t="shared" ref="O41:O90" si="1">SUM(C41:N41)</f>
        <v>9</v>
      </c>
    </row>
    <row r="42" spans="1:15" x14ac:dyDescent="0.15">
      <c r="A42" s="300" t="s">
        <v>75</v>
      </c>
      <c r="B42" s="300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>
        <f t="shared" si="1"/>
        <v>0</v>
      </c>
    </row>
    <row r="43" spans="1:15" x14ac:dyDescent="0.15">
      <c r="A43" s="300" t="s">
        <v>76</v>
      </c>
      <c r="B43" s="300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>
        <f t="shared" si="1"/>
        <v>0</v>
      </c>
    </row>
    <row r="44" spans="1:15" x14ac:dyDescent="0.15">
      <c r="A44" s="300" t="s">
        <v>77</v>
      </c>
      <c r="B44" s="30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>
        <f t="shared" si="1"/>
        <v>0</v>
      </c>
    </row>
    <row r="45" spans="1:15" x14ac:dyDescent="0.15">
      <c r="A45" s="300" t="s">
        <v>237</v>
      </c>
      <c r="B45" s="300"/>
      <c r="C45" s="161"/>
      <c r="D45" s="161"/>
      <c r="E45" s="161"/>
      <c r="F45" s="161"/>
      <c r="G45" s="161"/>
      <c r="H45" s="161"/>
      <c r="I45" s="161"/>
      <c r="J45" s="161"/>
      <c r="K45" s="161">
        <v>2</v>
      </c>
      <c r="L45" s="161">
        <v>2</v>
      </c>
      <c r="M45" s="161"/>
      <c r="N45" s="161"/>
      <c r="O45" s="161">
        <f t="shared" si="1"/>
        <v>4</v>
      </c>
    </row>
    <row r="46" spans="1:15" x14ac:dyDescent="0.15">
      <c r="A46" s="300" t="s">
        <v>78</v>
      </c>
      <c r="B46" s="300"/>
      <c r="C46" s="161"/>
      <c r="D46" s="161"/>
      <c r="E46" s="161">
        <v>3</v>
      </c>
      <c r="F46" s="161"/>
      <c r="G46" s="161"/>
      <c r="H46" s="161"/>
      <c r="I46" s="161"/>
      <c r="J46" s="161">
        <v>3</v>
      </c>
      <c r="K46" s="161">
        <v>9</v>
      </c>
      <c r="L46" s="161"/>
      <c r="M46" s="161"/>
      <c r="N46" s="161"/>
      <c r="O46" s="161">
        <f t="shared" si="1"/>
        <v>15</v>
      </c>
    </row>
    <row r="47" spans="1:15" x14ac:dyDescent="0.15">
      <c r="A47" s="300" t="s">
        <v>79</v>
      </c>
      <c r="B47" s="300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>
        <f t="shared" si="1"/>
        <v>0</v>
      </c>
    </row>
    <row r="48" spans="1:15" x14ac:dyDescent="0.15">
      <c r="A48" s="300" t="s">
        <v>80</v>
      </c>
      <c r="B48" s="30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f t="shared" si="1"/>
        <v>0</v>
      </c>
    </row>
    <row r="49" spans="1:15" x14ac:dyDescent="0.15">
      <c r="A49" s="300" t="s">
        <v>82</v>
      </c>
      <c r="B49" s="30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>
        <f t="shared" si="1"/>
        <v>0</v>
      </c>
    </row>
    <row r="50" spans="1:15" x14ac:dyDescent="0.15">
      <c r="A50" s="295" t="s">
        <v>129</v>
      </c>
      <c r="B50" s="295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>
        <f>SUM(C50:N50)</f>
        <v>0</v>
      </c>
    </row>
    <row r="51" spans="1:15" x14ac:dyDescent="0.15">
      <c r="A51" s="295" t="s">
        <v>83</v>
      </c>
      <c r="B51" s="295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>
        <f t="shared" si="1"/>
        <v>0</v>
      </c>
    </row>
    <row r="52" spans="1:15" x14ac:dyDescent="0.15">
      <c r="A52" s="300" t="s">
        <v>84</v>
      </c>
      <c r="B52" s="300"/>
      <c r="C52" s="161">
        <v>2</v>
      </c>
      <c r="D52" s="161"/>
      <c r="E52" s="161">
        <v>1</v>
      </c>
      <c r="F52" s="161"/>
      <c r="G52" s="161"/>
      <c r="H52" s="161"/>
      <c r="I52" s="161"/>
      <c r="J52" s="161">
        <v>1</v>
      </c>
      <c r="K52" s="161">
        <v>1</v>
      </c>
      <c r="L52" s="161"/>
      <c r="M52" s="161"/>
      <c r="N52" s="161"/>
      <c r="O52" s="161">
        <f t="shared" si="1"/>
        <v>5</v>
      </c>
    </row>
    <row r="53" spans="1:15" x14ac:dyDescent="0.15">
      <c r="A53" s="300" t="s">
        <v>132</v>
      </c>
      <c r="B53" s="30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1"/>
        <v>0</v>
      </c>
    </row>
    <row r="54" spans="1:15" x14ac:dyDescent="0.15">
      <c r="A54" s="296" t="s">
        <v>134</v>
      </c>
      <c r="B54" s="29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>
        <f t="shared" si="1"/>
        <v>0</v>
      </c>
    </row>
    <row r="55" spans="1:15" x14ac:dyDescent="0.15">
      <c r="A55" s="300" t="s">
        <v>85</v>
      </c>
      <c r="B55" s="30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>
        <f t="shared" si="1"/>
        <v>0</v>
      </c>
    </row>
    <row r="56" spans="1:15" x14ac:dyDescent="0.15">
      <c r="A56" s="300" t="s">
        <v>130</v>
      </c>
      <c r="B56" s="30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>
        <f t="shared" si="1"/>
        <v>0</v>
      </c>
    </row>
    <row r="57" spans="1:15" x14ac:dyDescent="0.15">
      <c r="A57" s="300" t="s">
        <v>86</v>
      </c>
      <c r="B57" s="300"/>
      <c r="C57" s="161"/>
      <c r="D57" s="161"/>
      <c r="E57" s="161">
        <v>1</v>
      </c>
      <c r="F57" s="161"/>
      <c r="G57" s="161"/>
      <c r="H57" s="161"/>
      <c r="I57" s="161"/>
      <c r="J57" s="161"/>
      <c r="K57" s="161">
        <v>1</v>
      </c>
      <c r="L57" s="161"/>
      <c r="M57" s="161"/>
      <c r="N57" s="161"/>
      <c r="O57" s="161">
        <f t="shared" si="1"/>
        <v>2</v>
      </c>
    </row>
    <row r="58" spans="1:15" x14ac:dyDescent="0.15">
      <c r="A58" s="300" t="s">
        <v>87</v>
      </c>
      <c r="B58" s="300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>
        <f t="shared" si="1"/>
        <v>0</v>
      </c>
    </row>
    <row r="59" spans="1:15" x14ac:dyDescent="0.15">
      <c r="A59" s="300" t="s">
        <v>88</v>
      </c>
      <c r="B59" s="300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f t="shared" si="1"/>
        <v>0</v>
      </c>
    </row>
    <row r="60" spans="1:15" x14ac:dyDescent="0.15">
      <c r="A60" s="300" t="s">
        <v>89</v>
      </c>
      <c r="B60" s="300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>
        <f t="shared" si="1"/>
        <v>0</v>
      </c>
    </row>
    <row r="61" spans="1:15" x14ac:dyDescent="0.15">
      <c r="A61" s="298" t="s">
        <v>90</v>
      </c>
      <c r="B61" s="301"/>
      <c r="C61" s="161"/>
      <c r="D61" s="161">
        <v>1</v>
      </c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>
        <f t="shared" si="1"/>
        <v>1</v>
      </c>
    </row>
    <row r="62" spans="1:15" x14ac:dyDescent="0.15">
      <c r="A62" s="300" t="s">
        <v>91</v>
      </c>
      <c r="B62" s="300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si="1"/>
        <v>0</v>
      </c>
    </row>
    <row r="63" spans="1:15" x14ac:dyDescent="0.15">
      <c r="A63" s="296" t="s">
        <v>148</v>
      </c>
      <c r="B63" s="29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>
        <f t="shared" si="1"/>
        <v>0</v>
      </c>
    </row>
    <row r="64" spans="1:15" x14ac:dyDescent="0.15">
      <c r="A64" s="300" t="s">
        <v>92</v>
      </c>
      <c r="B64" s="300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>
        <f t="shared" si="1"/>
        <v>0</v>
      </c>
    </row>
    <row r="65" spans="1:15" x14ac:dyDescent="0.15">
      <c r="A65" s="300" t="s">
        <v>93</v>
      </c>
      <c r="B65" s="300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>
        <f t="shared" si="1"/>
        <v>0</v>
      </c>
    </row>
    <row r="66" spans="1:15" x14ac:dyDescent="0.15">
      <c r="A66" s="300" t="s">
        <v>94</v>
      </c>
      <c r="B66" s="300"/>
      <c r="C66" s="161">
        <v>1</v>
      </c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>
        <f t="shared" si="1"/>
        <v>1</v>
      </c>
    </row>
    <row r="67" spans="1:15" x14ac:dyDescent="0.15">
      <c r="A67" s="300" t="s">
        <v>81</v>
      </c>
      <c r="B67" s="300"/>
      <c r="C67" s="161"/>
      <c r="D67" s="161"/>
      <c r="E67" s="161"/>
      <c r="F67" s="161"/>
      <c r="G67" s="161"/>
      <c r="H67" s="161"/>
      <c r="I67" s="161"/>
      <c r="J67" s="161"/>
      <c r="K67" s="161">
        <v>1</v>
      </c>
      <c r="L67" s="161"/>
      <c r="M67" s="161"/>
      <c r="N67" s="161"/>
      <c r="O67" s="161">
        <f>SUM(C67:N67)</f>
        <v>1</v>
      </c>
    </row>
    <row r="68" spans="1:15" x14ac:dyDescent="0.15">
      <c r="A68" s="300" t="s">
        <v>95</v>
      </c>
      <c r="B68" s="300"/>
      <c r="C68" s="161"/>
      <c r="D68" s="161"/>
      <c r="E68" s="161">
        <v>1</v>
      </c>
      <c r="F68" s="161"/>
      <c r="G68" s="161"/>
      <c r="H68" s="161"/>
      <c r="I68" s="161"/>
      <c r="J68" s="161"/>
      <c r="K68" s="161">
        <v>1</v>
      </c>
      <c r="L68" s="161"/>
      <c r="M68" s="161"/>
      <c r="N68" s="161"/>
      <c r="O68" s="161">
        <f t="shared" si="1"/>
        <v>2</v>
      </c>
    </row>
    <row r="69" spans="1:15" x14ac:dyDescent="0.15">
      <c r="A69" s="298" t="s">
        <v>125</v>
      </c>
      <c r="B69" s="301"/>
      <c r="C69" s="161"/>
      <c r="D69" s="161"/>
      <c r="E69" s="161">
        <v>1</v>
      </c>
      <c r="F69" s="161"/>
      <c r="G69" s="161"/>
      <c r="H69" s="161"/>
      <c r="I69" s="161"/>
      <c r="J69" s="161"/>
      <c r="K69" s="161"/>
      <c r="L69" s="161"/>
      <c r="M69" s="161"/>
      <c r="N69" s="161"/>
      <c r="O69" s="161">
        <f t="shared" si="1"/>
        <v>1</v>
      </c>
    </row>
    <row r="70" spans="1:15" x14ac:dyDescent="0.15">
      <c r="A70" s="298" t="s">
        <v>115</v>
      </c>
      <c r="B70" s="30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>
        <f t="shared" si="1"/>
        <v>0</v>
      </c>
    </row>
    <row r="71" spans="1:15" x14ac:dyDescent="0.15">
      <c r="A71" s="300" t="s">
        <v>96</v>
      </c>
      <c r="B71" s="30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>
        <f t="shared" si="1"/>
        <v>0</v>
      </c>
    </row>
    <row r="72" spans="1:15" x14ac:dyDescent="0.15">
      <c r="A72" s="300" t="s">
        <v>97</v>
      </c>
      <c r="B72" s="300"/>
      <c r="C72" s="161">
        <v>1</v>
      </c>
      <c r="D72" s="161"/>
      <c r="E72" s="161"/>
      <c r="F72" s="161">
        <v>1</v>
      </c>
      <c r="G72" s="161"/>
      <c r="H72" s="161"/>
      <c r="I72" s="161"/>
      <c r="J72" s="161">
        <v>2</v>
      </c>
      <c r="K72" s="161"/>
      <c r="L72" s="161"/>
      <c r="M72" s="161"/>
      <c r="N72" s="161"/>
      <c r="O72" s="161">
        <f t="shared" si="1"/>
        <v>4</v>
      </c>
    </row>
    <row r="73" spans="1:15" x14ac:dyDescent="0.15">
      <c r="A73" s="295" t="s">
        <v>150</v>
      </c>
      <c r="B73" s="295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>
        <f t="shared" si="1"/>
        <v>0</v>
      </c>
    </row>
    <row r="74" spans="1:15" x14ac:dyDescent="0.15">
      <c r="A74" s="300" t="s">
        <v>98</v>
      </c>
      <c r="B74" s="300"/>
      <c r="C74" s="161"/>
      <c r="D74" s="161"/>
      <c r="E74" s="161"/>
      <c r="F74" s="161"/>
      <c r="G74" s="161">
        <v>1</v>
      </c>
      <c r="H74" s="161"/>
      <c r="I74" s="161"/>
      <c r="J74" s="161">
        <v>1</v>
      </c>
      <c r="K74" s="161">
        <v>1</v>
      </c>
      <c r="L74" s="161">
        <v>2</v>
      </c>
      <c r="M74" s="161"/>
      <c r="N74" s="161"/>
      <c r="O74" s="161">
        <f t="shared" si="1"/>
        <v>5</v>
      </c>
    </row>
    <row r="75" spans="1:15" x14ac:dyDescent="0.15">
      <c r="A75" s="298" t="s">
        <v>118</v>
      </c>
      <c r="B75" s="299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>
        <f t="shared" si="1"/>
        <v>0</v>
      </c>
    </row>
    <row r="76" spans="1:15" x14ac:dyDescent="0.15">
      <c r="A76" s="174" t="s">
        <v>99</v>
      </c>
      <c r="B76" s="175"/>
      <c r="C76" s="161"/>
      <c r="D76" s="161">
        <v>1</v>
      </c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>
        <f t="shared" si="1"/>
        <v>1</v>
      </c>
    </row>
    <row r="77" spans="1:15" x14ac:dyDescent="0.15">
      <c r="A77" s="298" t="s">
        <v>100</v>
      </c>
      <c r="B77" s="299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>
        <f t="shared" si="1"/>
        <v>0</v>
      </c>
    </row>
    <row r="78" spans="1:15" x14ac:dyDescent="0.15">
      <c r="A78" s="298" t="s">
        <v>101</v>
      </c>
      <c r="B78" s="299"/>
      <c r="C78" s="161"/>
      <c r="D78" s="161"/>
      <c r="E78" s="161"/>
      <c r="F78" s="161"/>
      <c r="G78" s="161"/>
      <c r="H78" s="161"/>
      <c r="I78" s="161"/>
      <c r="J78" s="161"/>
      <c r="K78" s="161"/>
      <c r="L78" s="161">
        <v>1</v>
      </c>
      <c r="M78" s="161"/>
      <c r="N78" s="161"/>
      <c r="O78" s="161">
        <f t="shared" si="1"/>
        <v>1</v>
      </c>
    </row>
    <row r="79" spans="1:15" x14ac:dyDescent="0.15">
      <c r="A79" s="298" t="s">
        <v>102</v>
      </c>
      <c r="B79" s="299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>
        <f t="shared" si="1"/>
        <v>0</v>
      </c>
    </row>
    <row r="80" spans="1:15" x14ac:dyDescent="0.15">
      <c r="A80" s="300" t="s">
        <v>124</v>
      </c>
      <c r="B80" s="300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>
        <f>SUM(C80:N80)</f>
        <v>0</v>
      </c>
    </row>
    <row r="81" spans="1:15" x14ac:dyDescent="0.15">
      <c r="A81" s="300" t="s">
        <v>103</v>
      </c>
      <c r="B81" s="300"/>
      <c r="C81" s="161"/>
      <c r="D81" s="161"/>
      <c r="E81" s="161"/>
      <c r="F81" s="161"/>
      <c r="G81" s="161"/>
      <c r="H81" s="161"/>
      <c r="I81" s="161">
        <v>1</v>
      </c>
      <c r="J81" s="161">
        <v>3</v>
      </c>
      <c r="K81" s="161"/>
      <c r="L81" s="161"/>
      <c r="M81" s="161"/>
      <c r="N81" s="161"/>
      <c r="O81" s="161">
        <f t="shared" si="1"/>
        <v>4</v>
      </c>
    </row>
    <row r="82" spans="1:15" x14ac:dyDescent="0.15">
      <c r="A82" s="300" t="s">
        <v>104</v>
      </c>
      <c r="B82" s="300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>
        <f t="shared" si="1"/>
        <v>0</v>
      </c>
    </row>
    <row r="83" spans="1:15" x14ac:dyDescent="0.15">
      <c r="A83" s="300" t="s">
        <v>108</v>
      </c>
      <c r="B83" s="300"/>
      <c r="C83" s="161">
        <v>1</v>
      </c>
      <c r="D83" s="161">
        <v>1</v>
      </c>
      <c r="E83" s="161"/>
      <c r="F83" s="161"/>
      <c r="G83" s="161">
        <v>2</v>
      </c>
      <c r="H83" s="161">
        <v>1</v>
      </c>
      <c r="I83" s="161">
        <v>1</v>
      </c>
      <c r="J83" s="161"/>
      <c r="K83" s="161">
        <v>1</v>
      </c>
      <c r="L83" s="161"/>
      <c r="M83" s="161"/>
      <c r="N83" s="161"/>
      <c r="O83" s="161">
        <f t="shared" si="1"/>
        <v>7</v>
      </c>
    </row>
    <row r="84" spans="1:15" x14ac:dyDescent="0.15">
      <c r="A84" s="300" t="s">
        <v>105</v>
      </c>
      <c r="B84" s="300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>
        <f t="shared" si="1"/>
        <v>0</v>
      </c>
    </row>
    <row r="85" spans="1:15" x14ac:dyDescent="0.15">
      <c r="A85" s="298" t="s">
        <v>117</v>
      </c>
      <c r="B85" s="301"/>
      <c r="C85" s="161"/>
      <c r="D85" s="161"/>
      <c r="E85" s="161">
        <v>1</v>
      </c>
      <c r="F85" s="161"/>
      <c r="G85" s="161"/>
      <c r="H85" s="161"/>
      <c r="I85" s="161"/>
      <c r="J85" s="161"/>
      <c r="K85" s="161"/>
      <c r="L85" s="161"/>
      <c r="M85" s="161"/>
      <c r="N85" s="161"/>
      <c r="O85" s="161">
        <f t="shared" si="1"/>
        <v>1</v>
      </c>
    </row>
    <row r="86" spans="1:15" x14ac:dyDescent="0.15">
      <c r="A86" s="298" t="s">
        <v>120</v>
      </c>
      <c r="B86" s="30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>
        <f>SUM(C86:N86)</f>
        <v>0</v>
      </c>
    </row>
    <row r="87" spans="1:15" x14ac:dyDescent="0.15">
      <c r="A87" s="298" t="s">
        <v>111</v>
      </c>
      <c r="B87" s="30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>
        <f t="shared" si="1"/>
        <v>0</v>
      </c>
    </row>
    <row r="88" spans="1:15" x14ac:dyDescent="0.15">
      <c r="A88" s="298" t="s">
        <v>112</v>
      </c>
      <c r="B88" s="30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>
        <f t="shared" si="1"/>
        <v>0</v>
      </c>
    </row>
    <row r="89" spans="1:15" ht="13.5" customHeight="1" x14ac:dyDescent="0.15">
      <c r="A89" s="300" t="s">
        <v>113</v>
      </c>
      <c r="B89" s="300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>
        <f t="shared" si="1"/>
        <v>0</v>
      </c>
    </row>
    <row r="90" spans="1:15" ht="13.5" customHeight="1" x14ac:dyDescent="0.15">
      <c r="A90" s="300" t="s">
        <v>116</v>
      </c>
      <c r="B90" s="300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>
        <f t="shared" si="1"/>
        <v>0</v>
      </c>
    </row>
    <row r="91" spans="1:15" ht="13.5" customHeight="1" x14ac:dyDescent="0.15">
      <c r="A91" s="300" t="s">
        <v>131</v>
      </c>
      <c r="B91" s="300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>
        <f t="shared" ref="O91:O107" si="2">SUM(C91:N91)</f>
        <v>0</v>
      </c>
    </row>
    <row r="92" spans="1:15" ht="13.5" customHeight="1" x14ac:dyDescent="0.15">
      <c r="A92" s="300" t="s">
        <v>119</v>
      </c>
      <c r="B92" s="300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>
        <f t="shared" si="2"/>
        <v>0</v>
      </c>
    </row>
    <row r="93" spans="1:15" ht="15" customHeight="1" x14ac:dyDescent="0.15">
      <c r="A93" s="300" t="s">
        <v>122</v>
      </c>
      <c r="B93" s="300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>
        <f t="shared" si="2"/>
        <v>0</v>
      </c>
    </row>
    <row r="94" spans="1:15" ht="15" customHeight="1" x14ac:dyDescent="0.15">
      <c r="A94" s="296" t="s">
        <v>221</v>
      </c>
      <c r="B94" s="297"/>
      <c r="C94" s="161"/>
      <c r="D94" s="161"/>
      <c r="E94" s="161"/>
      <c r="F94" s="161"/>
      <c r="G94" s="161"/>
      <c r="H94" s="161"/>
      <c r="I94" s="161"/>
      <c r="J94" s="161">
        <v>1</v>
      </c>
      <c r="K94" s="161">
        <v>2</v>
      </c>
      <c r="L94" s="161"/>
      <c r="M94" s="161"/>
      <c r="N94" s="161"/>
      <c r="O94" s="161">
        <f t="shared" si="2"/>
        <v>3</v>
      </c>
    </row>
    <row r="95" spans="1:15" ht="15" customHeight="1" x14ac:dyDescent="0.15">
      <c r="A95" s="298" t="s">
        <v>127</v>
      </c>
      <c r="B95" s="30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>
        <f t="shared" si="2"/>
        <v>0</v>
      </c>
    </row>
    <row r="96" spans="1:15" ht="15" customHeight="1" x14ac:dyDescent="0.15">
      <c r="A96" s="298" t="s">
        <v>123</v>
      </c>
      <c r="B96" s="30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>
        <f t="shared" si="2"/>
        <v>0</v>
      </c>
    </row>
    <row r="97" spans="1:15" ht="15" customHeight="1" x14ac:dyDescent="0.15">
      <c r="A97" s="300" t="s">
        <v>133</v>
      </c>
      <c r="B97" s="300"/>
      <c r="C97" s="161"/>
      <c r="D97" s="161">
        <v>1</v>
      </c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>
        <f t="shared" si="2"/>
        <v>1</v>
      </c>
    </row>
    <row r="98" spans="1:15" ht="15" customHeight="1" x14ac:dyDescent="0.15">
      <c r="A98" s="300" t="s">
        <v>135</v>
      </c>
      <c r="B98" s="300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>
        <f t="shared" si="2"/>
        <v>0</v>
      </c>
    </row>
    <row r="99" spans="1:15" ht="15" customHeight="1" x14ac:dyDescent="0.15">
      <c r="A99" s="300" t="s">
        <v>136</v>
      </c>
      <c r="B99" s="300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>
        <f t="shared" si="2"/>
        <v>0</v>
      </c>
    </row>
    <row r="100" spans="1:15" ht="15" customHeight="1" x14ac:dyDescent="0.15">
      <c r="A100" s="296" t="s">
        <v>137</v>
      </c>
      <c r="B100" s="297"/>
      <c r="C100" s="161">
        <v>1</v>
      </c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>
        <f t="shared" si="2"/>
        <v>1</v>
      </c>
    </row>
    <row r="101" spans="1:15" ht="15" customHeight="1" x14ac:dyDescent="0.15">
      <c r="A101" s="296" t="s">
        <v>138</v>
      </c>
      <c r="B101" s="297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>
        <f t="shared" si="2"/>
        <v>0</v>
      </c>
    </row>
    <row r="102" spans="1:15" ht="15" customHeight="1" x14ac:dyDescent="0.15">
      <c r="A102" s="296" t="s">
        <v>139</v>
      </c>
      <c r="B102" s="297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>
        <f t="shared" si="2"/>
        <v>0</v>
      </c>
    </row>
    <row r="103" spans="1:15" ht="15" customHeight="1" x14ac:dyDescent="0.15">
      <c r="A103" s="296" t="s">
        <v>141</v>
      </c>
      <c r="B103" s="297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>SUM(C103:N103)</f>
        <v>0</v>
      </c>
    </row>
    <row r="104" spans="1:15" ht="15" customHeight="1" x14ac:dyDescent="0.15">
      <c r="A104" s="296" t="s">
        <v>142</v>
      </c>
      <c r="B104" s="297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"/>
        <v>0</v>
      </c>
    </row>
    <row r="105" spans="1:15" ht="15" customHeight="1" x14ac:dyDescent="0.15">
      <c r="A105" s="296" t="s">
        <v>143</v>
      </c>
      <c r="B105" s="297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"/>
        <v>0</v>
      </c>
    </row>
    <row r="106" spans="1:15" ht="15" customHeight="1" x14ac:dyDescent="0.15">
      <c r="A106" s="296" t="s">
        <v>144</v>
      </c>
      <c r="B106" s="297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"/>
        <v>0</v>
      </c>
    </row>
    <row r="107" spans="1:15" ht="15" customHeight="1" x14ac:dyDescent="0.15">
      <c r="A107" s="296" t="s">
        <v>145</v>
      </c>
      <c r="B107" s="297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"/>
        <v>0</v>
      </c>
    </row>
    <row r="108" spans="1:15" ht="15" customHeight="1" x14ac:dyDescent="0.15">
      <c r="A108" s="296" t="s">
        <v>146</v>
      </c>
      <c r="B108" s="297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ref="O108:O121" si="3">SUM(C108:N108)</f>
        <v>0</v>
      </c>
    </row>
    <row r="109" spans="1:15" ht="15" customHeight="1" x14ac:dyDescent="0.15">
      <c r="A109" s="296" t="s">
        <v>149</v>
      </c>
      <c r="B109" s="297"/>
      <c r="C109" s="161"/>
      <c r="D109" s="161"/>
      <c r="E109" s="161"/>
      <c r="F109" s="161"/>
      <c r="G109" s="161"/>
      <c r="H109" s="161"/>
      <c r="I109" s="161">
        <v>1</v>
      </c>
      <c r="J109" s="161"/>
      <c r="K109" s="161">
        <v>1</v>
      </c>
      <c r="L109" s="161"/>
      <c r="M109" s="161"/>
      <c r="N109" s="161"/>
      <c r="O109" s="161">
        <f t="shared" si="3"/>
        <v>2</v>
      </c>
    </row>
    <row r="110" spans="1:15" ht="15" customHeight="1" x14ac:dyDescent="0.15">
      <c r="A110" s="296" t="s">
        <v>151</v>
      </c>
      <c r="B110" s="297"/>
      <c r="C110" s="161"/>
      <c r="D110" s="161"/>
      <c r="E110" s="161"/>
      <c r="F110" s="161"/>
      <c r="G110" s="161"/>
      <c r="H110" s="161"/>
      <c r="I110" s="161"/>
      <c r="J110" s="161"/>
      <c r="K110" s="161">
        <v>2</v>
      </c>
      <c r="L110" s="161"/>
      <c r="M110" s="161"/>
      <c r="N110" s="161"/>
      <c r="O110" s="161">
        <f t="shared" si="3"/>
        <v>2</v>
      </c>
    </row>
    <row r="111" spans="1:15" ht="15" customHeight="1" x14ac:dyDescent="0.15">
      <c r="A111" s="296" t="s">
        <v>152</v>
      </c>
      <c r="B111" s="297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3"/>
        <v>0</v>
      </c>
    </row>
    <row r="112" spans="1:15" ht="15" customHeight="1" x14ac:dyDescent="0.15">
      <c r="A112" s="296" t="s">
        <v>153</v>
      </c>
      <c r="B112" s="297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3"/>
        <v>0</v>
      </c>
    </row>
    <row r="113" spans="1:15" ht="15" customHeight="1" x14ac:dyDescent="0.15">
      <c r="A113" s="300" t="s">
        <v>154</v>
      </c>
      <c r="B113" s="300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3"/>
        <v>0</v>
      </c>
    </row>
    <row r="114" spans="1:15" x14ac:dyDescent="0.15">
      <c r="A114" s="293" t="s">
        <v>155</v>
      </c>
      <c r="B114" s="294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161">
        <f t="shared" si="3"/>
        <v>0</v>
      </c>
    </row>
    <row r="115" spans="1:15" x14ac:dyDescent="0.15">
      <c r="A115" s="293" t="s">
        <v>156</v>
      </c>
      <c r="B115" s="294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161">
        <f t="shared" si="3"/>
        <v>0</v>
      </c>
    </row>
    <row r="116" spans="1:15" x14ac:dyDescent="0.15">
      <c r="A116" s="293" t="s">
        <v>157</v>
      </c>
      <c r="B116" s="294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161">
        <f t="shared" si="3"/>
        <v>0</v>
      </c>
    </row>
    <row r="117" spans="1:15" x14ac:dyDescent="0.15">
      <c r="A117" s="219" t="s">
        <v>160</v>
      </c>
      <c r="B117" s="220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161">
        <f t="shared" si="3"/>
        <v>0</v>
      </c>
    </row>
    <row r="118" spans="1:15" x14ac:dyDescent="0.15">
      <c r="A118" s="293" t="s">
        <v>161</v>
      </c>
      <c r="B118" s="294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161">
        <f t="shared" si="3"/>
        <v>0</v>
      </c>
    </row>
    <row r="119" spans="1:15" x14ac:dyDescent="0.15">
      <c r="A119" s="293" t="s">
        <v>162</v>
      </c>
      <c r="B119" s="294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161">
        <f t="shared" si="3"/>
        <v>0</v>
      </c>
    </row>
    <row r="120" spans="1:15" x14ac:dyDescent="0.15">
      <c r="A120" s="293" t="s">
        <v>158</v>
      </c>
      <c r="B120" s="294"/>
      <c r="C120" s="216"/>
      <c r="D120" s="216">
        <v>1</v>
      </c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161">
        <f t="shared" si="3"/>
        <v>1</v>
      </c>
    </row>
    <row r="121" spans="1:15" x14ac:dyDescent="0.15">
      <c r="A121" s="293" t="s">
        <v>163</v>
      </c>
      <c r="B121" s="294"/>
      <c r="C121" s="216"/>
      <c r="D121" s="216"/>
      <c r="E121" s="216"/>
      <c r="F121" s="216"/>
      <c r="G121" s="216"/>
      <c r="H121" s="216"/>
      <c r="I121" s="216"/>
      <c r="J121" s="216"/>
      <c r="K121" s="216">
        <v>1</v>
      </c>
      <c r="L121" s="216"/>
      <c r="M121" s="216"/>
      <c r="N121" s="216"/>
      <c r="O121" s="161">
        <f t="shared" si="3"/>
        <v>1</v>
      </c>
    </row>
    <row r="122" spans="1:15" x14ac:dyDescent="0.15">
      <c r="A122" s="293" t="s">
        <v>188</v>
      </c>
      <c r="B122" s="294"/>
      <c r="C122" s="216"/>
      <c r="D122" s="216"/>
      <c r="E122" s="216">
        <v>1</v>
      </c>
      <c r="F122" s="216"/>
      <c r="G122" s="216"/>
      <c r="H122" s="216"/>
      <c r="I122" s="216"/>
      <c r="J122" s="216"/>
      <c r="K122" s="216"/>
      <c r="L122" s="216"/>
      <c r="M122" s="216"/>
      <c r="N122" s="216"/>
      <c r="O122" s="161">
        <f>SUM(C122:N122)</f>
        <v>1</v>
      </c>
    </row>
    <row r="123" spans="1:15" x14ac:dyDescent="0.15">
      <c r="A123" s="293" t="s">
        <v>225</v>
      </c>
      <c r="B123" s="294"/>
      <c r="C123" s="216"/>
      <c r="D123" s="216"/>
      <c r="E123" s="216"/>
      <c r="F123" s="216"/>
      <c r="G123" s="216"/>
      <c r="H123" s="216"/>
      <c r="I123" s="216"/>
      <c r="J123" s="216">
        <v>2</v>
      </c>
      <c r="K123" s="216"/>
      <c r="L123" s="216"/>
      <c r="M123" s="216"/>
      <c r="N123" s="216"/>
      <c r="O123" s="161">
        <f>SUM(C123:N123)</f>
        <v>2</v>
      </c>
    </row>
    <row r="124" spans="1:15" x14ac:dyDescent="0.15">
      <c r="A124" s="293" t="s">
        <v>240</v>
      </c>
      <c r="B124" s="294"/>
      <c r="C124" s="216"/>
      <c r="D124" s="216"/>
      <c r="E124" s="216"/>
      <c r="F124" s="216"/>
      <c r="G124" s="216"/>
      <c r="H124" s="216"/>
      <c r="I124" s="216"/>
      <c r="J124" s="216">
        <v>2</v>
      </c>
      <c r="K124" s="216"/>
      <c r="L124" s="216"/>
      <c r="M124" s="216"/>
      <c r="N124" s="216"/>
      <c r="O124" s="161">
        <f>SUM(C124:N124)</f>
        <v>2</v>
      </c>
    </row>
    <row r="125" spans="1:15" x14ac:dyDescent="0.15">
      <c r="A125" s="302" t="s">
        <v>106</v>
      </c>
      <c r="B125" s="302"/>
      <c r="C125" s="162">
        <f>SUM(C4:C124)</f>
        <v>14</v>
      </c>
      <c r="D125" s="162">
        <f t="shared" ref="D125:O125" si="4">SUM(D4:D124)</f>
        <v>11</v>
      </c>
      <c r="E125" s="162">
        <f t="shared" si="4"/>
        <v>15</v>
      </c>
      <c r="F125" s="162">
        <f t="shared" si="4"/>
        <v>4</v>
      </c>
      <c r="G125" s="162">
        <f t="shared" si="4"/>
        <v>7</v>
      </c>
      <c r="H125" s="162">
        <f t="shared" si="4"/>
        <v>5</v>
      </c>
      <c r="I125" s="162">
        <f t="shared" si="4"/>
        <v>16</v>
      </c>
      <c r="J125" s="162">
        <f t="shared" si="4"/>
        <v>24</v>
      </c>
      <c r="K125" s="162">
        <f t="shared" si="4"/>
        <v>33</v>
      </c>
      <c r="L125" s="162">
        <f t="shared" si="4"/>
        <v>14</v>
      </c>
      <c r="M125" s="162">
        <f t="shared" si="4"/>
        <v>0</v>
      </c>
      <c r="N125" s="162">
        <f t="shared" si="4"/>
        <v>0</v>
      </c>
      <c r="O125" s="162">
        <f t="shared" si="4"/>
        <v>143</v>
      </c>
    </row>
    <row r="126" spans="1:15" x14ac:dyDescent="0.15">
      <c r="B126" s="217"/>
    </row>
    <row r="127" spans="1:15" x14ac:dyDescent="0.15">
      <c r="B127" s="217"/>
    </row>
    <row r="128" spans="1:15" x14ac:dyDescent="0.15">
      <c r="B128" s="217"/>
    </row>
    <row r="129" spans="2:2" x14ac:dyDescent="0.15">
      <c r="B129" s="217"/>
    </row>
    <row r="130" spans="2:2" x14ac:dyDescent="0.15">
      <c r="B130" s="217"/>
    </row>
    <row r="131" spans="2:2" x14ac:dyDescent="0.15">
      <c r="B131" s="217"/>
    </row>
    <row r="132" spans="2:2" x14ac:dyDescent="0.15">
      <c r="B132" s="217"/>
    </row>
    <row r="133" spans="2:2" x14ac:dyDescent="0.15">
      <c r="B133" s="217"/>
    </row>
    <row r="134" spans="2:2" x14ac:dyDescent="0.15">
      <c r="B134" s="217"/>
    </row>
    <row r="135" spans="2:2" x14ac:dyDescent="0.15">
      <c r="B135" s="217"/>
    </row>
    <row r="136" spans="2:2" x14ac:dyDescent="0.15">
      <c r="B136" s="217"/>
    </row>
    <row r="137" spans="2:2" x14ac:dyDescent="0.15">
      <c r="B137" s="217"/>
    </row>
    <row r="138" spans="2:2" x14ac:dyDescent="0.15">
      <c r="B138" s="217"/>
    </row>
    <row r="139" spans="2:2" x14ac:dyDescent="0.15">
      <c r="B139" s="217"/>
    </row>
    <row r="140" spans="2:2" x14ac:dyDescent="0.15">
      <c r="B140" s="217"/>
    </row>
    <row r="141" spans="2:2" x14ac:dyDescent="0.15">
      <c r="B141" s="217"/>
    </row>
    <row r="142" spans="2:2" x14ac:dyDescent="0.15">
      <c r="B142" s="217"/>
    </row>
    <row r="143" spans="2:2" x14ac:dyDescent="0.15">
      <c r="B143" s="217"/>
    </row>
    <row r="144" spans="2:2" x14ac:dyDescent="0.15">
      <c r="B144" s="217"/>
    </row>
    <row r="145" spans="2:2" x14ac:dyDescent="0.15">
      <c r="B145" s="217"/>
    </row>
    <row r="146" spans="2:2" x14ac:dyDescent="0.15">
      <c r="B146" s="217"/>
    </row>
    <row r="147" spans="2:2" x14ac:dyDescent="0.15">
      <c r="B147" s="217"/>
    </row>
    <row r="148" spans="2:2" x14ac:dyDescent="0.15">
      <c r="B148" s="217"/>
    </row>
    <row r="149" spans="2:2" x14ac:dyDescent="0.15">
      <c r="B149" s="217"/>
    </row>
    <row r="150" spans="2:2" x14ac:dyDescent="0.15">
      <c r="B150" s="217"/>
    </row>
    <row r="151" spans="2:2" x14ac:dyDescent="0.15">
      <c r="B151" s="217"/>
    </row>
    <row r="152" spans="2:2" x14ac:dyDescent="0.15">
      <c r="B152" s="217"/>
    </row>
    <row r="153" spans="2:2" x14ac:dyDescent="0.15">
      <c r="B153" s="217"/>
    </row>
    <row r="154" spans="2:2" x14ac:dyDescent="0.15">
      <c r="B154" s="217"/>
    </row>
    <row r="155" spans="2:2" x14ac:dyDescent="0.15">
      <c r="B155" s="217"/>
    </row>
    <row r="156" spans="2:2" x14ac:dyDescent="0.15">
      <c r="B156" s="217"/>
    </row>
    <row r="157" spans="2:2" x14ac:dyDescent="0.15">
      <c r="B157" s="217"/>
    </row>
    <row r="158" spans="2:2" x14ac:dyDescent="0.15">
      <c r="B158" s="217"/>
    </row>
    <row r="159" spans="2:2" x14ac:dyDescent="0.15">
      <c r="B159" s="217"/>
    </row>
    <row r="160" spans="2:2" x14ac:dyDescent="0.15">
      <c r="B160" s="217"/>
    </row>
    <row r="161" spans="2:2" x14ac:dyDescent="0.15">
      <c r="B161" s="217"/>
    </row>
    <row r="162" spans="2:2" x14ac:dyDescent="0.15">
      <c r="B162" s="217"/>
    </row>
    <row r="163" spans="2:2" x14ac:dyDescent="0.15">
      <c r="B163" s="217"/>
    </row>
    <row r="164" spans="2:2" x14ac:dyDescent="0.15">
      <c r="B164" s="217"/>
    </row>
    <row r="165" spans="2:2" x14ac:dyDescent="0.15">
      <c r="B165" s="217"/>
    </row>
    <row r="166" spans="2:2" x14ac:dyDescent="0.15">
      <c r="B166" s="217"/>
    </row>
    <row r="167" spans="2:2" x14ac:dyDescent="0.15">
      <c r="B167" s="217"/>
    </row>
    <row r="168" spans="2:2" x14ac:dyDescent="0.15">
      <c r="B168" s="217"/>
    </row>
    <row r="169" spans="2:2" x14ac:dyDescent="0.15">
      <c r="B169" s="217"/>
    </row>
    <row r="170" spans="2:2" x14ac:dyDescent="0.15">
      <c r="B170" s="217"/>
    </row>
    <row r="171" spans="2:2" x14ac:dyDescent="0.15">
      <c r="B171" s="217"/>
    </row>
    <row r="172" spans="2:2" x14ac:dyDescent="0.15">
      <c r="B172" s="217"/>
    </row>
    <row r="173" spans="2:2" x14ac:dyDescent="0.15">
      <c r="B173" s="217"/>
    </row>
    <row r="174" spans="2:2" x14ac:dyDescent="0.15">
      <c r="B174" s="217"/>
    </row>
    <row r="175" spans="2:2" x14ac:dyDescent="0.15">
      <c r="B175" s="217"/>
    </row>
    <row r="176" spans="2:2" x14ac:dyDescent="0.15">
      <c r="B176" s="217"/>
    </row>
    <row r="177" spans="2:5" x14ac:dyDescent="0.15">
      <c r="B177" s="217"/>
    </row>
    <row r="178" spans="2:5" x14ac:dyDescent="0.15">
      <c r="B178" s="217"/>
    </row>
    <row r="179" spans="2:5" x14ac:dyDescent="0.15">
      <c r="B179" s="217"/>
    </row>
    <row r="180" spans="2:5" x14ac:dyDescent="0.15">
      <c r="B180" s="217"/>
    </row>
    <row r="181" spans="2:5" x14ac:dyDescent="0.15">
      <c r="B181" s="217"/>
    </row>
    <row r="182" spans="2:5" x14ac:dyDescent="0.15">
      <c r="B182" s="217"/>
    </row>
    <row r="183" spans="2:5" x14ac:dyDescent="0.15">
      <c r="B183" s="217"/>
    </row>
    <row r="184" spans="2:5" x14ac:dyDescent="0.15">
      <c r="B184" s="217"/>
    </row>
    <row r="185" spans="2:5" x14ac:dyDescent="0.15">
      <c r="B185" s="217"/>
    </row>
    <row r="186" spans="2:5" x14ac:dyDescent="0.15">
      <c r="B186" s="217"/>
    </row>
    <row r="187" spans="2:5" x14ac:dyDescent="0.15">
      <c r="B187" s="217"/>
    </row>
    <row r="188" spans="2:5" x14ac:dyDescent="0.15">
      <c r="B188" s="217"/>
      <c r="E188" s="217"/>
    </row>
    <row r="189" spans="2:5" x14ac:dyDescent="0.15">
      <c r="B189" s="217"/>
    </row>
    <row r="190" spans="2:5" x14ac:dyDescent="0.15">
      <c r="B190" s="217"/>
    </row>
    <row r="191" spans="2:5" x14ac:dyDescent="0.15">
      <c r="B191" s="217"/>
    </row>
    <row r="192" spans="2:5" x14ac:dyDescent="0.15">
      <c r="B192" s="217"/>
    </row>
    <row r="193" spans="2:2" x14ac:dyDescent="0.15">
      <c r="B193" s="217"/>
    </row>
    <row r="194" spans="2:2" x14ac:dyDescent="0.15">
      <c r="B194" s="217"/>
    </row>
    <row r="195" spans="2:2" x14ac:dyDescent="0.15">
      <c r="B195" s="217"/>
    </row>
    <row r="196" spans="2:2" x14ac:dyDescent="0.15">
      <c r="B196" s="217"/>
    </row>
    <row r="197" spans="2:2" x14ac:dyDescent="0.15">
      <c r="B197" s="217"/>
    </row>
    <row r="198" spans="2:2" x14ac:dyDescent="0.15">
      <c r="B198" s="217"/>
    </row>
    <row r="199" spans="2:2" x14ac:dyDescent="0.15">
      <c r="B199" s="217"/>
    </row>
    <row r="200" spans="2:2" x14ac:dyDescent="0.15">
      <c r="B200" s="217"/>
    </row>
    <row r="201" spans="2:2" x14ac:dyDescent="0.15">
      <c r="B201" s="217"/>
    </row>
    <row r="202" spans="2:2" x14ac:dyDescent="0.15">
      <c r="B202" s="217"/>
    </row>
    <row r="203" spans="2:2" x14ac:dyDescent="0.15">
      <c r="B203" s="217"/>
    </row>
    <row r="204" spans="2:2" x14ac:dyDescent="0.15">
      <c r="B204" s="217"/>
    </row>
    <row r="205" spans="2:2" x14ac:dyDescent="0.15">
      <c r="B205" s="217"/>
    </row>
  </sheetData>
  <mergeCells count="123">
    <mergeCell ref="A60:B60"/>
    <mergeCell ref="A70:B70"/>
    <mergeCell ref="A68:B68"/>
    <mergeCell ref="A22:B22"/>
    <mergeCell ref="A36:B36"/>
    <mergeCell ref="A6:B6"/>
    <mergeCell ref="A9:B9"/>
    <mergeCell ref="A94:B94"/>
    <mergeCell ref="A72:B72"/>
    <mergeCell ref="A83:B83"/>
    <mergeCell ref="A90:B90"/>
    <mergeCell ref="A32:B32"/>
    <mergeCell ref="A41:B41"/>
    <mergeCell ref="A38:B38"/>
    <mergeCell ref="A27:B27"/>
    <mergeCell ref="A31:B31"/>
    <mergeCell ref="A40:B40"/>
    <mergeCell ref="A42:B42"/>
    <mergeCell ref="A48:B48"/>
    <mergeCell ref="A65:B65"/>
    <mergeCell ref="A66:B66"/>
    <mergeCell ref="A56:B56"/>
    <mergeCell ref="A75:B75"/>
    <mergeCell ref="A58:B58"/>
    <mergeCell ref="A63:B63"/>
    <mergeCell ref="A86:B86"/>
    <mergeCell ref="A52:B52"/>
    <mergeCell ref="A61:B61"/>
    <mergeCell ref="A11:B11"/>
    <mergeCell ref="A37:B37"/>
    <mergeCell ref="A12:B12"/>
    <mergeCell ref="E1:L1"/>
    <mergeCell ref="A3:B3"/>
    <mergeCell ref="A4:B4"/>
    <mergeCell ref="A5:B5"/>
    <mergeCell ref="A1:B1"/>
    <mergeCell ref="A2:B2"/>
    <mergeCell ref="A18:B18"/>
    <mergeCell ref="A19:B19"/>
    <mergeCell ref="A45:B45"/>
    <mergeCell ref="A44:B44"/>
    <mergeCell ref="A34:B34"/>
    <mergeCell ref="A24:B24"/>
    <mergeCell ref="A33:B33"/>
    <mergeCell ref="A13:B13"/>
    <mergeCell ref="A14:B14"/>
    <mergeCell ref="A16:B16"/>
    <mergeCell ref="A25:B25"/>
    <mergeCell ref="A21:B21"/>
    <mergeCell ref="A29:B29"/>
    <mergeCell ref="A30:B30"/>
    <mergeCell ref="A7:B7"/>
    <mergeCell ref="A51:B51"/>
    <mergeCell ref="A80:B80"/>
    <mergeCell ref="A69:B69"/>
    <mergeCell ref="A73:B73"/>
    <mergeCell ref="A64:B64"/>
    <mergeCell ref="A53:B53"/>
    <mergeCell ref="A50:B50"/>
    <mergeCell ref="A71:B71"/>
    <mergeCell ref="A23:B23"/>
    <mergeCell ref="A26:B26"/>
    <mergeCell ref="A28:B28"/>
    <mergeCell ref="A78:B78"/>
    <mergeCell ref="A8:B8"/>
    <mergeCell ref="A10:B10"/>
    <mergeCell ref="A67:B67"/>
    <mergeCell ref="A47:B47"/>
    <mergeCell ref="A49:B49"/>
    <mergeCell ref="A43:B43"/>
    <mergeCell ref="A46:B46"/>
    <mergeCell ref="A15:B15"/>
    <mergeCell ref="A17:B17"/>
    <mergeCell ref="A20:B20"/>
    <mergeCell ref="A54:B54"/>
    <mergeCell ref="A125:B125"/>
    <mergeCell ref="A74:B74"/>
    <mergeCell ref="A109:B109"/>
    <mergeCell ref="A105:B105"/>
    <mergeCell ref="A104:B104"/>
    <mergeCell ref="A108:B108"/>
    <mergeCell ref="A116:B116"/>
    <mergeCell ref="A107:B107"/>
    <mergeCell ref="A106:B106"/>
    <mergeCell ref="A121:B121"/>
    <mergeCell ref="A120:B120"/>
    <mergeCell ref="A115:B115"/>
    <mergeCell ref="A114:B114"/>
    <mergeCell ref="A98:B98"/>
    <mergeCell ref="A95:B95"/>
    <mergeCell ref="A96:B96"/>
    <mergeCell ref="A97:B97"/>
    <mergeCell ref="A92:B92"/>
    <mergeCell ref="A77:B77"/>
    <mergeCell ref="A84:B84"/>
    <mergeCell ref="A89:B89"/>
    <mergeCell ref="A81:B81"/>
    <mergeCell ref="A85:B85"/>
    <mergeCell ref="A123:B123"/>
    <mergeCell ref="A124:B124"/>
    <mergeCell ref="A35:B35"/>
    <mergeCell ref="A122:B122"/>
    <mergeCell ref="A119:B119"/>
    <mergeCell ref="A118:B118"/>
    <mergeCell ref="A112:B112"/>
    <mergeCell ref="A102:B102"/>
    <mergeCell ref="A101:B101"/>
    <mergeCell ref="A79:B79"/>
    <mergeCell ref="A82:B82"/>
    <mergeCell ref="A93:B93"/>
    <mergeCell ref="A55:B55"/>
    <mergeCell ref="A59:B59"/>
    <mergeCell ref="A99:B99"/>
    <mergeCell ref="A103:B103"/>
    <mergeCell ref="A62:B62"/>
    <mergeCell ref="A57:B57"/>
    <mergeCell ref="A91:B91"/>
    <mergeCell ref="A88:B88"/>
    <mergeCell ref="A87:B87"/>
    <mergeCell ref="A113:B113"/>
    <mergeCell ref="A100:B100"/>
    <mergeCell ref="A110:B110"/>
    <mergeCell ref="A111:B111"/>
  </mergeCells>
  <phoneticPr fontId="2"/>
  <pageMargins left="0.82677165354330717" right="0.23622047244094491" top="0.59055118110236227" bottom="0.19685039370078741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49B80B8-B26D-477F-9C40-239FD1E7E391}"/>
</file>

<file path=customXml/itemProps2.xml><?xml version="1.0" encoding="utf-8"?>
<ds:datastoreItem xmlns:ds="http://schemas.openxmlformats.org/officeDocument/2006/customXml" ds:itemID="{76B78B60-2FF0-4D04-B608-7DF5131F2D85}"/>
</file>

<file path=customXml/itemProps3.xml><?xml version="1.0" encoding="utf-8"?>
<ds:datastoreItem xmlns:ds="http://schemas.openxmlformats.org/officeDocument/2006/customXml" ds:itemID="{C5B8108B-C9E1-4E75-889E-6655629AE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Ｈ29（集計）</vt:lpstr>
      <vt:lpstr>H2９(月別)</vt:lpstr>
      <vt:lpstr>H29加工品目</vt:lpstr>
      <vt:lpstr>'H2９(月別)'!Print_Area</vt:lpstr>
      <vt:lpstr>H29加工品目!Print_Titles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2018-03-16T04:21:48Z</cp:lastPrinted>
  <dcterms:created xsi:type="dcterms:W3CDTF">2010-04-06T02:36:07Z</dcterms:created>
  <dcterms:modified xsi:type="dcterms:W3CDTF">2021-12-10T08:54:22Z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281800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